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activeTab="1"/>
  </bookViews>
  <sheets>
    <sheet name="Wendler 5-3-1, 1 Day Per Week" sheetId="1" r:id="rId1"/>
    <sheet name="Wendler 5-3-1, 2 Days Per Week" sheetId="2" r:id="rId2"/>
    <sheet name="Wendler 5-3-1, 3 Days Per Week" sheetId="3" r:id="rId3"/>
    <sheet name="Wendler 5-3-1, 4 Days Per Week" sheetId="4" r:id="rId4"/>
  </sheets>
  <definedNames>
    <definedName name="Excel_BuiltIn_Print_Area_1">#REF!</definedName>
  </definedNames>
  <calcPr fullCalcOnLoad="1"/>
</workbook>
</file>

<file path=xl/comments1.xml><?xml version="1.0" encoding="utf-8"?>
<comments xmlns="http://schemas.openxmlformats.org/spreadsheetml/2006/main">
  <authors>
    <author>TGD</author>
  </authors>
  <commentList>
    <comment ref="F18" authorId="0">
      <text>
        <r>
          <rPr>
            <sz val="10"/>
            <rFont val="Arial"/>
            <family val="2"/>
          </rPr>
          <t>Smallest weight increment</t>
        </r>
      </text>
    </comment>
    <comment ref="E19" authorId="0">
      <text>
        <r>
          <rPr>
            <sz val="10"/>
            <rFont val="Arial"/>
            <family val="2"/>
          </rPr>
          <t>Current/Previous  max in .lbs</t>
        </r>
      </text>
    </comment>
    <comment ref="F19" authorId="0">
      <text>
        <r>
          <rPr>
            <sz val="10"/>
            <rFont val="Arial"/>
            <family val="2"/>
          </rPr>
          <t># of reps completed in your most recent max</t>
        </r>
      </text>
    </comment>
    <comment ref="G19" authorId="0">
      <text>
        <r>
          <rPr>
            <sz val="10"/>
            <rFont val="Arial"/>
            <family val="2"/>
          </rPr>
          <t>Estimated/Actual 1 Rep Max</t>
        </r>
      </text>
    </comment>
    <comment ref="H19" authorId="0">
      <text>
        <r>
          <rPr>
            <sz val="10"/>
            <rFont val="Arial"/>
            <family val="2"/>
          </rPr>
          <t>Estimated/Actual 5 Rep Max</t>
        </r>
      </text>
    </comment>
  </commentList>
</comments>
</file>

<file path=xl/comments2.xml><?xml version="1.0" encoding="utf-8"?>
<comments xmlns="http://schemas.openxmlformats.org/spreadsheetml/2006/main">
  <authors>
    <author>TGD</author>
  </authors>
  <commentList>
    <comment ref="F18" authorId="0">
      <text>
        <r>
          <rPr>
            <sz val="10"/>
            <rFont val="Arial"/>
            <family val="2"/>
          </rPr>
          <t>Smallest weight increment</t>
        </r>
      </text>
    </comment>
    <comment ref="E19" authorId="0">
      <text>
        <r>
          <rPr>
            <sz val="10"/>
            <rFont val="Arial"/>
            <family val="2"/>
          </rPr>
          <t>Current/Previous  max in .lbs</t>
        </r>
      </text>
    </comment>
    <comment ref="F19" authorId="0">
      <text>
        <r>
          <rPr>
            <sz val="10"/>
            <rFont val="Arial"/>
            <family val="2"/>
          </rPr>
          <t># of reps completed in your most recent max</t>
        </r>
      </text>
    </comment>
    <comment ref="G19" authorId="0">
      <text>
        <r>
          <rPr>
            <sz val="10"/>
            <rFont val="Arial"/>
            <family val="2"/>
          </rPr>
          <t>Estimated/Actual 1 Rep Max</t>
        </r>
      </text>
    </comment>
    <comment ref="H19" authorId="0">
      <text>
        <r>
          <rPr>
            <sz val="10"/>
            <rFont val="Arial"/>
            <family val="2"/>
          </rPr>
          <t>Estimated/Actual 5 Rep Max</t>
        </r>
      </text>
    </comment>
  </commentList>
</comments>
</file>

<file path=xl/comments3.xml><?xml version="1.0" encoding="utf-8"?>
<comments xmlns="http://schemas.openxmlformats.org/spreadsheetml/2006/main">
  <authors>
    <author>TGD</author>
  </authors>
  <commentList>
    <comment ref="F18" authorId="0">
      <text>
        <r>
          <rPr>
            <sz val="10"/>
            <rFont val="Arial"/>
            <family val="2"/>
          </rPr>
          <t>Smallest weight increment</t>
        </r>
      </text>
    </comment>
    <comment ref="E19" authorId="0">
      <text>
        <r>
          <rPr>
            <sz val="10"/>
            <rFont val="Arial"/>
            <family val="2"/>
          </rPr>
          <t>Current/Previous  max in .lbs</t>
        </r>
      </text>
    </comment>
    <comment ref="F19" authorId="0">
      <text>
        <r>
          <rPr>
            <sz val="10"/>
            <rFont val="Arial"/>
            <family val="2"/>
          </rPr>
          <t># of reps completed in your most recent max</t>
        </r>
      </text>
    </comment>
    <comment ref="G19" authorId="0">
      <text>
        <r>
          <rPr>
            <sz val="10"/>
            <rFont val="Arial"/>
            <family val="2"/>
          </rPr>
          <t>Estimated/Actual 1 Rep Max</t>
        </r>
      </text>
    </comment>
    <comment ref="H19" authorId="0">
      <text>
        <r>
          <rPr>
            <sz val="10"/>
            <rFont val="Arial"/>
            <family val="2"/>
          </rPr>
          <t>Estimated/Actual 5 Rep Max</t>
        </r>
      </text>
    </comment>
  </commentList>
</comments>
</file>

<file path=xl/comments4.xml><?xml version="1.0" encoding="utf-8"?>
<comments xmlns="http://schemas.openxmlformats.org/spreadsheetml/2006/main">
  <authors>
    <author>TGD</author>
  </authors>
  <commentList>
    <comment ref="F18" authorId="0">
      <text>
        <r>
          <rPr>
            <sz val="10"/>
            <rFont val="Arial"/>
            <family val="2"/>
          </rPr>
          <t>Smallest weight increment</t>
        </r>
      </text>
    </comment>
    <comment ref="E19" authorId="0">
      <text>
        <r>
          <rPr>
            <sz val="10"/>
            <rFont val="Arial"/>
            <family val="2"/>
          </rPr>
          <t>Current/Previous  max in .lbs</t>
        </r>
      </text>
    </comment>
    <comment ref="F19" authorId="0">
      <text>
        <r>
          <rPr>
            <sz val="10"/>
            <rFont val="Arial"/>
            <family val="2"/>
          </rPr>
          <t># of reps completed in your most recent max</t>
        </r>
      </text>
    </comment>
    <comment ref="G19" authorId="0">
      <text>
        <r>
          <rPr>
            <sz val="10"/>
            <rFont val="Arial"/>
            <family val="2"/>
          </rPr>
          <t>Estimated/Actual 1 Rep Max</t>
        </r>
      </text>
    </comment>
    <comment ref="H19" authorId="0">
      <text>
        <r>
          <rPr>
            <sz val="10"/>
            <rFont val="Arial"/>
            <family val="2"/>
          </rPr>
          <t>Estimated/Actual 5 Rep Max</t>
        </r>
      </text>
    </comment>
  </commentList>
</comments>
</file>

<file path=xl/sharedStrings.xml><?xml version="1.0" encoding="utf-8"?>
<sst xmlns="http://schemas.openxmlformats.org/spreadsheetml/2006/main" count="207" uniqueCount="30">
  <si>
    <t>Jim Wendler's 5/3/1</t>
  </si>
  <si>
    <t>Base Program</t>
  </si>
  <si>
    <r>
      <t xml:space="preserve">This is </t>
    </r>
    <r>
      <rPr>
        <sz val="10"/>
        <color indexed="12"/>
        <rFont val="Verdana"/>
        <family val="2"/>
      </rPr>
      <t>Jim Wendler's 5/3/1</t>
    </r>
    <r>
      <rPr>
        <sz val="10"/>
        <rFont val="Arial"/>
        <family val="2"/>
      </rPr>
      <t xml:space="preserve"> Logbook Calculator.  This was designed as a supplement and is not affiliated with </t>
    </r>
    <r>
      <rPr>
        <sz val="10"/>
        <color indexed="8"/>
        <rFont val="Arial"/>
        <family val="2"/>
      </rPr>
      <t>the book “5/3/1 for Raw Strength,” nor Jim Wendler</t>
    </r>
    <r>
      <rPr>
        <sz val="10"/>
        <rFont val="Arial"/>
        <family val="2"/>
      </rPr>
      <t xml:space="preserve">.  I have omitted the assistance exercises as per Jim Wendler's request.  If you want to know what the assistance exercises are, I suggest buying the book.  </t>
    </r>
    <r>
      <rPr>
        <b/>
        <sz val="10"/>
        <rFont val="Arial"/>
        <family val="2"/>
      </rPr>
      <t>Only edit the cells in yellow.</t>
    </r>
    <r>
      <rPr>
        <sz val="10"/>
        <rFont val="Arial"/>
        <family val="2"/>
      </rPr>
      <t xml:space="preserve">  The first column, “Current Max,” is where you will enter your Rep Maxes.  The “Reps,” column can be adjusted to however many reps (&lt;12) that your max was tested with. 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The “Smallest Weight Increment,” field is the smallest weight increment that can be added to the barbell </t>
    </r>
    <r>
      <rPr>
        <sz val="10"/>
        <color indexed="8"/>
        <rFont val="Arial"/>
        <family val="2"/>
      </rPr>
      <t>(usually 5, or less if microloading)</t>
    </r>
    <r>
      <rPr>
        <sz val="10"/>
        <rFont val="Arial"/>
        <family val="2"/>
      </rPr>
      <t xml:space="preserve">.  Workouts are read by column and there are 3 days per week.  </t>
    </r>
    <r>
      <rPr>
        <b/>
        <sz val="10"/>
        <rFont val="Arial"/>
        <family val="2"/>
      </rPr>
      <t>On the last set of each major lift you can attempt as many reps as possible.</t>
    </r>
    <r>
      <rPr>
        <sz val="10"/>
        <rFont val="Arial"/>
        <family val="2"/>
      </rPr>
      <t xml:space="preserve">  Good luck and GET STRONG DAMMIT!  ~Bango/Jgood/TheDudeAbides</t>
    </r>
  </si>
  <si>
    <t xml:space="preserve"> </t>
  </si>
  <si>
    <t>5/3/1 for Raw Strength by Jim Wendler</t>
  </si>
  <si>
    <t>Write-up for Jim Wendler's 5/3/1 Program</t>
  </si>
  <si>
    <t>Smallest Weight Increment:</t>
  </si>
  <si>
    <t>Current Max</t>
  </si>
  <si>
    <t>Reps (&lt;12)</t>
  </si>
  <si>
    <t>1RM</t>
  </si>
  <si>
    <t>5RM</t>
  </si>
  <si>
    <t>5/3/1 Max</t>
  </si>
  <si>
    <t>Squat</t>
  </si>
  <si>
    <t>Bench Press</t>
  </si>
  <si>
    <t>Deadlift</t>
  </si>
  <si>
    <t>Mil. Press</t>
  </si>
  <si>
    <t>Week 1</t>
  </si>
  <si>
    <t>Week 3</t>
  </si>
  <si>
    <t>Week 5</t>
  </si>
  <si>
    <t>Warmup</t>
  </si>
  <si>
    <t>Week 2</t>
  </si>
  <si>
    <t>Week 4</t>
  </si>
  <si>
    <t>Week 6</t>
  </si>
  <si>
    <t>Option One</t>
  </si>
  <si>
    <t>Day One</t>
  </si>
  <si>
    <t>Day Two</t>
  </si>
  <si>
    <t>Option Two</t>
  </si>
  <si>
    <t>New Cycle</t>
  </si>
  <si>
    <t>Day Three</t>
  </si>
  <si>
    <t>Day Four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</si>
</sst>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2"/>
    </font>
    <font>
      <sz val="10"/>
      <name val="Verdana"/>
      <family val="0"/>
    </font>
    <font>
      <b/>
      <sz val="26"/>
      <color indexed="9"/>
      <name val="Verdana"/>
      <family val="2"/>
    </font>
    <font>
      <sz val="12"/>
      <color indexed="13"/>
      <name val="Verdana"/>
      <family val="2"/>
    </font>
    <font>
      <sz val="10"/>
      <color indexed="13"/>
      <name val="Verdana"/>
      <family val="2"/>
    </font>
    <font>
      <sz val="10"/>
      <color indexed="12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Verdana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.5"/>
      <color indexed="8"/>
      <name val="Verdana"/>
      <family val="2"/>
    </font>
    <font>
      <b/>
      <sz val="9.5"/>
      <color indexed="8"/>
      <name val="Verdana"/>
      <family val="2"/>
    </font>
    <font>
      <sz val="9.5"/>
      <color indexed="10"/>
      <name val="Verdana"/>
      <family val="2"/>
    </font>
    <font>
      <b/>
      <sz val="9.5"/>
      <name val="Verdana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locked="0"/>
    </xf>
    <xf numFmtId="1" fontId="1" fillId="0" borderId="16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/>
      <protection locked="0"/>
    </xf>
    <xf numFmtId="0" fontId="1" fillId="2" borderId="21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5" borderId="18" xfId="0" applyFont="1" applyFill="1" applyBorder="1" applyAlignment="1" applyProtection="1">
      <alignment/>
      <protection locked="0"/>
    </xf>
    <xf numFmtId="0" fontId="11" fillId="5" borderId="18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5" borderId="19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5" borderId="25" xfId="0" applyFont="1" applyFill="1" applyBorder="1" applyAlignment="1">
      <alignment/>
    </xf>
    <xf numFmtId="0" fontId="16" fillId="5" borderId="25" xfId="0" applyFont="1" applyFill="1" applyBorder="1" applyAlignment="1">
      <alignment horizontal="center"/>
    </xf>
    <xf numFmtId="0" fontId="10" fillId="5" borderId="14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16" fillId="5" borderId="14" xfId="0" applyFont="1" applyFill="1" applyBorder="1" applyAlignment="1">
      <alignment horizontal="center"/>
    </xf>
    <xf numFmtId="0" fontId="2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1" fillId="7" borderId="26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19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xcart.com/members/elitefts/default.asp?m=PD&amp;cid=370&amp;pid=2976" TargetMode="External" /><Relationship Id="rId2" Type="http://schemas.openxmlformats.org/officeDocument/2006/relationships/hyperlink" Target="http://forum.bodybuilding.com/showthread.php?t=11238276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xcart.com/members/elitefts/default.asp?m=PD&amp;cid=370&amp;pid=2976" TargetMode="External" /><Relationship Id="rId2" Type="http://schemas.openxmlformats.org/officeDocument/2006/relationships/hyperlink" Target="http://forum.bodybuilding.com/showthread.php?t=112382761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xcart.com/members/elitefts/default.asp?m=PD&amp;cid=370&amp;pid=2976" TargetMode="External" /><Relationship Id="rId2" Type="http://schemas.openxmlformats.org/officeDocument/2006/relationships/hyperlink" Target="http://forum.bodybuilding.com/showthread.php?t=112382761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xcart.com/members/elitefts/default.asp?m=PD&amp;cid=370&amp;pid=2976" TargetMode="External" /><Relationship Id="rId2" Type="http://schemas.openxmlformats.org/officeDocument/2006/relationships/hyperlink" Target="http://forum.bodybuilding.com/showthread.php?t=112382761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workbookViewId="0" topLeftCell="A1">
      <selection activeCell="D15" sqref="D15"/>
    </sheetView>
  </sheetViews>
  <sheetFormatPr defaultColWidth="11.421875" defaultRowHeight="12.75"/>
  <cols>
    <col min="1" max="1" width="14.28125" style="1" customWidth="1"/>
    <col min="2" max="2" width="14.140625" style="1" customWidth="1"/>
    <col min="3" max="3" width="13.00390625" style="2" customWidth="1"/>
    <col min="4" max="4" width="14.421875" style="1" customWidth="1"/>
    <col min="5" max="5" width="14.28125" style="1" customWidth="1"/>
    <col min="6" max="6" width="12.421875" style="1" customWidth="1"/>
    <col min="7" max="7" width="12.7109375" style="1" customWidth="1"/>
    <col min="8" max="8" width="13.28125" style="1" customWidth="1"/>
    <col min="9" max="9" width="12.8515625" style="1" customWidth="1"/>
    <col min="10" max="12" width="11.421875" style="1" customWidth="1"/>
    <col min="13" max="14" width="11.28125" style="1" customWidth="1"/>
    <col min="15" max="20" width="11.421875" style="1" customWidth="1"/>
    <col min="21" max="16384" width="9.00390625" style="1" customWidth="1"/>
  </cols>
  <sheetData>
    <row r="1" spans="1:12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1" ht="12.75" customHeight="1">
      <c r="B7" s="65" t="s">
        <v>2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2.75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1" ht="12.7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1" ht="12.75"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2:11" ht="12.75"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5:8" ht="12.75">
      <c r="E14" s="4"/>
      <c r="F14" s="2"/>
      <c r="G14" s="2"/>
      <c r="H14" s="2"/>
    </row>
    <row r="15" spans="2:8" ht="12.75">
      <c r="B15" s="1" t="s">
        <v>3</v>
      </c>
      <c r="E15" s="66" t="s">
        <v>4</v>
      </c>
      <c r="F15" s="66"/>
      <c r="G15" s="66"/>
      <c r="H15" s="66"/>
    </row>
    <row r="16" spans="3:11" ht="12.75">
      <c r="C16" s="5"/>
      <c r="D16" s="5"/>
      <c r="E16" s="67" t="s">
        <v>5</v>
      </c>
      <c r="F16" s="67"/>
      <c r="G16" s="67"/>
      <c r="H16" s="67"/>
      <c r="I16" s="5"/>
      <c r="J16" s="5"/>
      <c r="K16" s="5"/>
    </row>
    <row r="17" ht="12.75"/>
    <row r="18" spans="2:11" ht="12.75">
      <c r="B18" s="6"/>
      <c r="C18" s="7"/>
      <c r="D18" s="8" t="s">
        <v>6</v>
      </c>
      <c r="E18" s="9"/>
      <c r="F18" s="10">
        <v>5</v>
      </c>
      <c r="G18" s="11"/>
      <c r="H18" s="12"/>
      <c r="I18" s="12"/>
      <c r="J18" s="13"/>
      <c r="K18" s="14"/>
    </row>
    <row r="19" spans="2:11" ht="12.75">
      <c r="B19" s="15"/>
      <c r="C19" s="16"/>
      <c r="D19" s="17"/>
      <c r="E19" s="18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1"/>
      <c r="K19" s="22"/>
    </row>
    <row r="20" spans="2:11" ht="12.75">
      <c r="B20" s="15"/>
      <c r="C20" s="16"/>
      <c r="D20" s="23" t="s">
        <v>12</v>
      </c>
      <c r="E20" s="24">
        <v>305</v>
      </c>
      <c r="F20" s="10">
        <v>1</v>
      </c>
      <c r="G20" s="25">
        <f>(E20)/(1.0278-(0.0278*F20))</f>
        <v>305</v>
      </c>
      <c r="H20" s="26">
        <f>ROUND((G20*(1.0278-(0.0278*5)))/$F$18,0/5)*$F$18</f>
        <v>270</v>
      </c>
      <c r="I20" s="26">
        <f>0.9*G20</f>
        <v>274.5</v>
      </c>
      <c r="J20" s="21"/>
      <c r="K20" s="22"/>
    </row>
    <row r="21" spans="2:11" ht="12.75">
      <c r="B21" s="15"/>
      <c r="C21" s="16"/>
      <c r="D21" s="27" t="s">
        <v>13</v>
      </c>
      <c r="E21" s="28">
        <v>205</v>
      </c>
      <c r="F21" s="28">
        <v>1</v>
      </c>
      <c r="G21" s="29">
        <f>(E21)/(1.0278-(0.0278*F21))</f>
        <v>205</v>
      </c>
      <c r="H21" s="30">
        <f>ROUND((G21*(1.0278-(0.0278*5)))/$F$18,0/5)*$F$18</f>
        <v>180</v>
      </c>
      <c r="I21" s="30">
        <f>0.9*G21</f>
        <v>184.5</v>
      </c>
      <c r="J21" s="21"/>
      <c r="K21" s="22"/>
    </row>
    <row r="22" spans="2:11" ht="12.75">
      <c r="B22" s="15"/>
      <c r="C22" s="16"/>
      <c r="D22" s="27" t="s">
        <v>14</v>
      </c>
      <c r="E22" s="28">
        <v>420</v>
      </c>
      <c r="F22" s="28">
        <v>1</v>
      </c>
      <c r="G22" s="29">
        <f>(E22)/(1.0278-(0.0278*F22))</f>
        <v>420</v>
      </c>
      <c r="H22" s="30">
        <f>ROUND((G22*(1.0278-(0.0278*5)))/$F$18,0/5)*$F$18</f>
        <v>375</v>
      </c>
      <c r="I22" s="30">
        <f>0.9*G22</f>
        <v>378</v>
      </c>
      <c r="J22" s="21"/>
      <c r="K22" s="22"/>
    </row>
    <row r="23" spans="2:11" ht="12.75">
      <c r="B23" s="31"/>
      <c r="C23" s="32"/>
      <c r="D23" s="33" t="s">
        <v>15</v>
      </c>
      <c r="E23" s="34">
        <v>150</v>
      </c>
      <c r="F23" s="34">
        <v>1</v>
      </c>
      <c r="G23" s="35">
        <f>(E23)/(1.0278-(0.0278*F23))</f>
        <v>150</v>
      </c>
      <c r="H23" s="36">
        <f>ROUND((G23*(1.0278-(0.0278*5)))/$F$18,0/5)*$F$18</f>
        <v>135</v>
      </c>
      <c r="I23" s="36">
        <f>0.9*G23</f>
        <v>135</v>
      </c>
      <c r="J23" s="37"/>
      <c r="K23" s="38"/>
    </row>
    <row r="24" spans="1:4" ht="12.75">
      <c r="A24"/>
      <c r="C24" s="1"/>
      <c r="D24" s="2"/>
    </row>
    <row r="25" spans="1:256" ht="12.75">
      <c r="A25"/>
      <c r="C25" s="39"/>
      <c r="D25" s="39"/>
      <c r="E25" s="39"/>
      <c r="F25" s="39"/>
      <c r="G25"/>
      <c r="H25"/>
      <c r="I25"/>
      <c r="IV25" s="4"/>
    </row>
    <row r="26" spans="1:21" ht="12.75">
      <c r="A26"/>
      <c r="B26"/>
      <c r="C26"/>
      <c r="D26"/>
      <c r="E26" s="40"/>
      <c r="F26" s="41" t="s">
        <v>16</v>
      </c>
      <c r="G26" s="41" t="s">
        <v>17</v>
      </c>
      <c r="H26" s="41" t="s">
        <v>18</v>
      </c>
      <c r="I26"/>
      <c r="J26"/>
      <c r="K26"/>
      <c r="L26" s="42"/>
      <c r="M26"/>
      <c r="N26"/>
      <c r="O26"/>
      <c r="P26"/>
      <c r="Q26"/>
      <c r="R26" s="43"/>
      <c r="S26" s="43"/>
      <c r="T26" s="43"/>
      <c r="U26" s="43"/>
    </row>
    <row r="27" spans="1:21" ht="12.75">
      <c r="A27"/>
      <c r="B27"/>
      <c r="C27"/>
      <c r="D27"/>
      <c r="E27" s="44" t="str">
        <f>D20</f>
        <v>Squat</v>
      </c>
      <c r="F27" s="45" t="s">
        <v>19</v>
      </c>
      <c r="G27" s="45" t="s">
        <v>19</v>
      </c>
      <c r="H27" s="45" t="s">
        <v>19</v>
      </c>
      <c r="I27"/>
      <c r="J27"/>
      <c r="K27"/>
      <c r="L27" s="42"/>
      <c r="M27"/>
      <c r="N27"/>
      <c r="O27"/>
      <c r="P27"/>
      <c r="Q27"/>
      <c r="R27" s="46"/>
      <c r="S27" s="46"/>
      <c r="T27" s="46"/>
      <c r="U27" s="46"/>
    </row>
    <row r="28" spans="1:21" ht="12.75">
      <c r="A28"/>
      <c r="B28"/>
      <c r="C28"/>
      <c r="D28"/>
      <c r="E28" s="47"/>
      <c r="F28" s="45" t="str">
        <f>CONCATENATE("5x")&amp;ROUND((I20*0.65)/$F$18,0/5)*$F$18</f>
        <v>5x180</v>
      </c>
      <c r="G28" s="45" t="str">
        <f>CONCATENATE("3x")&amp;ROUND((I20*0.7)/$F$18,0/5)*$F$18</f>
        <v>3x190</v>
      </c>
      <c r="H28" s="45" t="str">
        <f>CONCATENATE("5x")&amp;ROUND((I20*0.75)/$F$18,0/5)*$F$18</f>
        <v>5x205</v>
      </c>
      <c r="I28"/>
      <c r="J28"/>
      <c r="K28"/>
      <c r="L28" s="42"/>
      <c r="M28"/>
      <c r="N28"/>
      <c r="O28"/>
      <c r="P28"/>
      <c r="Q28"/>
      <c r="R28" s="46"/>
      <c r="S28" s="46"/>
      <c r="T28" s="46"/>
      <c r="U28" s="46"/>
    </row>
    <row r="29" spans="1:21" ht="12.75">
      <c r="A29"/>
      <c r="B29"/>
      <c r="C29"/>
      <c r="D29"/>
      <c r="E29" s="47"/>
      <c r="F29" s="45" t="str">
        <f>CONCATENATE("5x")&amp;ROUND((I20*0.75)/$F$18,0/5)*$F$18</f>
        <v>5x205</v>
      </c>
      <c r="G29" s="45" t="str">
        <f>CONCATENATE("3x")&amp;ROUND((I20*0.8)/$F$18,0/5)*$F$18</f>
        <v>3x220</v>
      </c>
      <c r="H29" s="45" t="str">
        <f>CONCATENATE("3x")&amp;ROUND((I20*0.85)/$F$18,0/5)*$F$18</f>
        <v>3x235</v>
      </c>
      <c r="I29"/>
      <c r="J29"/>
      <c r="K29"/>
      <c r="L29" s="42"/>
      <c r="M29"/>
      <c r="N29"/>
      <c r="O29"/>
      <c r="P29"/>
      <c r="Q29"/>
      <c r="R29" s="46"/>
      <c r="S29" s="46"/>
      <c r="T29" s="46"/>
      <c r="U29" s="46"/>
    </row>
    <row r="30" spans="1:21" ht="12.75">
      <c r="A30"/>
      <c r="B30"/>
      <c r="C30"/>
      <c r="D30"/>
      <c r="E30" s="47"/>
      <c r="F30" s="48" t="str">
        <f>CONCATENATE("&gt;5x")&amp;ROUND((I20*0.85)/$F$18,0/5)*$F$18</f>
        <v>&gt;5x235</v>
      </c>
      <c r="G30" s="48" t="str">
        <f>CONCATENATE("&gt;3x")&amp;ROUND((I20*0.9)/$F$18,0/5)*$F$18</f>
        <v>&gt;3x245</v>
      </c>
      <c r="H30" s="48" t="str">
        <f>CONCATENATE("&gt;1x")&amp;ROUND((I20*0.95)/$F$18,0/5)*$F$18</f>
        <v>&gt;1x260</v>
      </c>
      <c r="I30"/>
      <c r="J30"/>
      <c r="K30"/>
      <c r="L30" s="42"/>
      <c r="M30"/>
      <c r="N30"/>
      <c r="O30"/>
      <c r="P30"/>
      <c r="Q30"/>
      <c r="R30" s="46"/>
      <c r="S30" s="46"/>
      <c r="T30" s="46"/>
      <c r="U30" s="46"/>
    </row>
    <row r="31" spans="1:21" ht="12.75">
      <c r="A31"/>
      <c r="B31"/>
      <c r="C31"/>
      <c r="D31"/>
      <c r="E31" s="47"/>
      <c r="F31" s="49"/>
      <c r="G31" s="49"/>
      <c r="H31" s="49"/>
      <c r="I31"/>
      <c r="J31"/>
      <c r="K31"/>
      <c r="L31" s="42"/>
      <c r="M31"/>
      <c r="N31"/>
      <c r="O31"/>
      <c r="P31"/>
      <c r="Q31"/>
      <c r="R31" s="50"/>
      <c r="S31" s="50"/>
      <c r="T31" s="50"/>
      <c r="U31" s="50"/>
    </row>
    <row r="32" spans="1:21" ht="12.75">
      <c r="A32"/>
      <c r="B32"/>
      <c r="C32"/>
      <c r="D32"/>
      <c r="E32" s="44" t="str">
        <f>D21</f>
        <v>Bench Press</v>
      </c>
      <c r="F32" s="45" t="s">
        <v>19</v>
      </c>
      <c r="G32" s="45" t="s">
        <v>19</v>
      </c>
      <c r="H32" s="45" t="s">
        <v>19</v>
      </c>
      <c r="I32"/>
      <c r="J32"/>
      <c r="K32"/>
      <c r="L32" s="42"/>
      <c r="M32"/>
      <c r="N32"/>
      <c r="O32"/>
      <c r="P32"/>
      <c r="Q32"/>
      <c r="R32" s="51"/>
      <c r="S32" s="51"/>
      <c r="T32" s="51"/>
      <c r="U32" s="51"/>
    </row>
    <row r="33" spans="1:21" ht="12.75">
      <c r="A33"/>
      <c r="B33"/>
      <c r="C33"/>
      <c r="D33"/>
      <c r="E33" s="47"/>
      <c r="F33" s="45" t="str">
        <f>CONCATENATE("5x")&amp;ROUND((I21*0.65)/$F$18,0/5)*$F$18</f>
        <v>5x120</v>
      </c>
      <c r="G33" s="45" t="str">
        <f>CONCATENATE("3x")&amp;ROUND((I21*0.7)/$F$18,0/5)*$F$18</f>
        <v>3x130</v>
      </c>
      <c r="H33" s="45" t="str">
        <f>CONCATENATE("5x")&amp;ROUND((I21*0.75)/$F$18,0/5)*$F$18</f>
        <v>5x140</v>
      </c>
      <c r="I33"/>
      <c r="J33"/>
      <c r="K33"/>
      <c r="L33" s="42"/>
      <c r="M33"/>
      <c r="N33"/>
      <c r="O33"/>
      <c r="P33"/>
      <c r="Q33"/>
      <c r="R33" s="52"/>
      <c r="S33" s="52"/>
      <c r="T33" s="52"/>
      <c r="U33" s="52"/>
    </row>
    <row r="34" spans="1:21" ht="12.75">
      <c r="A34"/>
      <c r="B34"/>
      <c r="C34"/>
      <c r="D34"/>
      <c r="E34" s="47"/>
      <c r="F34" s="45" t="str">
        <f>CONCATENATE("5x")&amp;ROUND((I21*0.75)/$F$18,0/5)*$F$18</f>
        <v>5x140</v>
      </c>
      <c r="G34" s="45" t="str">
        <f>CONCATENATE("3x")&amp;ROUND((I21*0.8)/$F$18,0/5)*$F$18</f>
        <v>3x150</v>
      </c>
      <c r="H34" s="45" t="str">
        <f>CONCATENATE("3x")&amp;ROUND((I21*0.85)/$F$18,0/5)*$F$18</f>
        <v>3x155</v>
      </c>
      <c r="I34"/>
      <c r="J34"/>
      <c r="K34"/>
      <c r="L34" s="42"/>
      <c r="M34"/>
      <c r="N34"/>
      <c r="O34"/>
      <c r="P34"/>
      <c r="Q34"/>
      <c r="R34" s="52"/>
      <c r="S34" s="52"/>
      <c r="T34" s="52"/>
      <c r="U34" s="52"/>
    </row>
    <row r="35" spans="1:21" ht="12.75">
      <c r="A35"/>
      <c r="B35"/>
      <c r="C35"/>
      <c r="D35"/>
      <c r="E35" s="47"/>
      <c r="F35" s="48" t="str">
        <f>CONCATENATE("&gt;5x")&amp;ROUND((I21*0.85)/$F$18,0/5)*$F$18</f>
        <v>&gt;5x155</v>
      </c>
      <c r="G35" s="48" t="str">
        <f>CONCATENATE("&gt;3x")&amp;ROUND((I21*0.9)/$F$18,0/5)*$F$18</f>
        <v>&gt;3x165</v>
      </c>
      <c r="H35" s="48" t="str">
        <f>CONCATENATE("&gt;1x")&amp;ROUND((I21*0.95)/$F$18,0/5)*$F$18</f>
        <v>&gt;1x175</v>
      </c>
      <c r="I35"/>
      <c r="J35"/>
      <c r="K35"/>
      <c r="L35" s="42"/>
      <c r="M35"/>
      <c r="N35"/>
      <c r="O35"/>
      <c r="P35"/>
      <c r="Q35"/>
      <c r="R35" s="52"/>
      <c r="S35" s="52"/>
      <c r="T35" s="52"/>
      <c r="U35" s="52"/>
    </row>
    <row r="36" spans="1:21" ht="12.75">
      <c r="A36"/>
      <c r="B36"/>
      <c r="C36"/>
      <c r="D36"/>
      <c r="E36" s="53"/>
      <c r="F36" s="41" t="s">
        <v>20</v>
      </c>
      <c r="G36" s="41" t="s">
        <v>21</v>
      </c>
      <c r="H36" s="41" t="s">
        <v>22</v>
      </c>
      <c r="I36"/>
      <c r="J36"/>
      <c r="K36"/>
      <c r="L36" s="42"/>
      <c r="M36"/>
      <c r="N36"/>
      <c r="O36"/>
      <c r="P36"/>
      <c r="Q36"/>
      <c r="R36" s="52"/>
      <c r="S36" s="52"/>
      <c r="T36" s="52"/>
      <c r="U36" s="52"/>
    </row>
    <row r="37" spans="1:20" ht="12.75">
      <c r="A37"/>
      <c r="B37"/>
      <c r="C37"/>
      <c r="D37"/>
      <c r="E37" s="44" t="str">
        <f>D22</f>
        <v>Deadlift</v>
      </c>
      <c r="F37" s="45" t="s">
        <v>19</v>
      </c>
      <c r="G37" s="45" t="s">
        <v>19</v>
      </c>
      <c r="H37" s="45" t="s">
        <v>19</v>
      </c>
      <c r="I37"/>
      <c r="J37"/>
      <c r="K37"/>
      <c r="L37"/>
      <c r="M37"/>
      <c r="N37"/>
      <c r="O37"/>
      <c r="P37"/>
      <c r="Q37" s="51"/>
      <c r="R37" s="51"/>
      <c r="S37" s="51"/>
      <c r="T37" s="51"/>
    </row>
    <row r="38" spans="1:256" ht="12.75">
      <c r="A38"/>
      <c r="B38"/>
      <c r="C38"/>
      <c r="D38"/>
      <c r="E38" s="47"/>
      <c r="F38" s="45" t="str">
        <f>CONCATENATE("5x")&amp;ROUND((I22*0.65)/$F$18,0/5)*$F$18</f>
        <v>5x245</v>
      </c>
      <c r="G38" s="45" t="str">
        <f>CONCATENATE("3x")&amp;ROUND((I22*0.7)/$F$18,0/5)*$F$18</f>
        <v>3x265</v>
      </c>
      <c r="H38" s="45" t="str">
        <f>CONCATENATE("5x")&amp;ROUND((I22*0.75)/$F$18,0/5)*$F$18</f>
        <v>5x285</v>
      </c>
      <c r="I38"/>
      <c r="J38"/>
      <c r="K38"/>
      <c r="L38"/>
      <c r="M38"/>
      <c r="N38"/>
      <c r="O38"/>
      <c r="P38"/>
      <c r="Q38" s="52"/>
      <c r="R38" s="52"/>
      <c r="S38" s="52"/>
      <c r="IV38" s="4"/>
    </row>
    <row r="39" spans="1:256" ht="12.75">
      <c r="A39"/>
      <c r="B39"/>
      <c r="C39"/>
      <c r="D39"/>
      <c r="E39" s="47"/>
      <c r="F39" s="45" t="str">
        <f>CONCATENATE("5x")&amp;ROUND((I22*0.75)/$F$18,0/5)*$F$18</f>
        <v>5x285</v>
      </c>
      <c r="G39" s="45" t="str">
        <f>CONCATENATE("3x")&amp;ROUND((I22*0.8)/$F$18,0/5)*$F$18</f>
        <v>3x300</v>
      </c>
      <c r="H39" s="45" t="str">
        <f>CONCATENATE("3x")&amp;ROUND((I22*0.85)/$F$18,0/5)*$F$18</f>
        <v>3x320</v>
      </c>
      <c r="I39"/>
      <c r="J39"/>
      <c r="K39"/>
      <c r="L39"/>
      <c r="M39"/>
      <c r="N39"/>
      <c r="O39"/>
      <c r="P39"/>
      <c r="Q39" s="52"/>
      <c r="R39" s="52"/>
      <c r="S39" s="52"/>
      <c r="IV39" s="4"/>
    </row>
    <row r="40" spans="1:256" ht="12.75">
      <c r="A40"/>
      <c r="B40"/>
      <c r="C40"/>
      <c r="D40"/>
      <c r="E40" s="47"/>
      <c r="F40" s="48" t="str">
        <f>CONCATENATE("&gt;5x")&amp;ROUND((I22*0.85)/$F$18,0/5)*$F$18</f>
        <v>&gt;5x320</v>
      </c>
      <c r="G40" s="48" t="str">
        <f>CONCATENATE("&gt;3x")&amp;ROUND((I22*0.9)/$F$18,0/5)*$F$18</f>
        <v>&gt;3x340</v>
      </c>
      <c r="H40" s="48" t="str">
        <f>CONCATENATE("&gt;1x")&amp;ROUND((I22*0.95)/$F$18,0/5)*$F$18</f>
        <v>&gt;1x360</v>
      </c>
      <c r="I40"/>
      <c r="J40"/>
      <c r="K40"/>
      <c r="L40"/>
      <c r="M40"/>
      <c r="N40"/>
      <c r="O40"/>
      <c r="P40"/>
      <c r="Q40" s="52"/>
      <c r="R40" s="52"/>
      <c r="S40" s="52"/>
      <c r="IV40" s="4"/>
    </row>
    <row r="41" spans="1:20" ht="12.75">
      <c r="A41"/>
      <c r="B41"/>
      <c r="C41"/>
      <c r="D41"/>
      <c r="E41" s="47"/>
      <c r="F41" s="49"/>
      <c r="G41" s="49"/>
      <c r="H41" s="49"/>
      <c r="I41"/>
      <c r="J41"/>
      <c r="K41"/>
      <c r="L41" s="42"/>
      <c r="M41"/>
      <c r="N41"/>
      <c r="O41"/>
      <c r="P41"/>
      <c r="Q41"/>
      <c r="R41" s="54"/>
      <c r="S41" s="54"/>
      <c r="T41" s="54"/>
    </row>
    <row r="42" spans="1:21" ht="12.75">
      <c r="A42"/>
      <c r="B42"/>
      <c r="C42"/>
      <c r="D42"/>
      <c r="E42" s="44" t="str">
        <f>D23</f>
        <v>Mil. Press</v>
      </c>
      <c r="F42" s="45" t="s">
        <v>19</v>
      </c>
      <c r="G42" s="45" t="s">
        <v>19</v>
      </c>
      <c r="H42" s="45" t="s">
        <v>19</v>
      </c>
      <c r="I42"/>
      <c r="J42"/>
      <c r="K42"/>
      <c r="L42" s="42"/>
      <c r="M42"/>
      <c r="N42"/>
      <c r="O42"/>
      <c r="P42"/>
      <c r="Q42"/>
      <c r="R42" s="51"/>
      <c r="S42" s="51"/>
      <c r="T42" s="51"/>
      <c r="U42" s="51"/>
    </row>
    <row r="43" spans="1:21" ht="12.75">
      <c r="A43"/>
      <c r="B43"/>
      <c r="C43"/>
      <c r="D43"/>
      <c r="E43" s="47"/>
      <c r="F43" s="45" t="str">
        <f>CONCATENATE("5x")&amp;ROUND((I23*0.65)/$F$18,0/5)*$F$18</f>
        <v>5x90</v>
      </c>
      <c r="G43" s="45" t="str">
        <f>CONCATENATE("3x")&amp;ROUND((I23*0.7)/$F$18,0/5)*$F$18</f>
        <v>3x95</v>
      </c>
      <c r="H43" s="45" t="str">
        <f>CONCATENATE("5x")&amp;ROUND((I23*0.75)/$F$18,0/5)*$F$18</f>
        <v>5x100</v>
      </c>
      <c r="I43"/>
      <c r="J43"/>
      <c r="K43"/>
      <c r="L43" s="42"/>
      <c r="M43"/>
      <c r="N43"/>
      <c r="O43"/>
      <c r="P43"/>
      <c r="Q43"/>
      <c r="R43" s="52"/>
      <c r="S43" s="52"/>
      <c r="T43" s="52"/>
      <c r="U43" s="52"/>
    </row>
    <row r="44" spans="1:21" ht="12.75">
      <c r="A44"/>
      <c r="B44"/>
      <c r="C44"/>
      <c r="D44"/>
      <c r="E44" s="47"/>
      <c r="F44" s="45" t="str">
        <f>CONCATENATE("5x")&amp;ROUND((I23*0.75)/$F$18,0/5)*$F$18</f>
        <v>5x100</v>
      </c>
      <c r="G44" s="45" t="str">
        <f>CONCATENATE("3x")&amp;ROUND((I23*0.8)/$F$18,0/5)*$F$18</f>
        <v>3x110</v>
      </c>
      <c r="H44" s="45" t="str">
        <f>CONCATENATE("3x")&amp;ROUND((I23*0.85)/$F$18,0/5)*$F$18</f>
        <v>3x115</v>
      </c>
      <c r="I44"/>
      <c r="J44"/>
      <c r="K44"/>
      <c r="L44" s="42"/>
      <c r="M44"/>
      <c r="N44"/>
      <c r="O44"/>
      <c r="P44"/>
      <c r="Q44"/>
      <c r="R44" s="52"/>
      <c r="S44" s="52"/>
      <c r="T44" s="52"/>
      <c r="U44" s="52"/>
    </row>
    <row r="45" spans="1:21" ht="12.75">
      <c r="A45"/>
      <c r="B45"/>
      <c r="C45"/>
      <c r="D45"/>
      <c r="E45" s="55"/>
      <c r="F45" s="48" t="str">
        <f>CONCATENATE("&gt;5x")&amp;ROUND((I23*0.85)/$F$18,0/5)*$F$18</f>
        <v>&gt;5x115</v>
      </c>
      <c r="G45" s="48" t="str">
        <f>CONCATENATE("&gt;3x")&amp;ROUND((I23*0.9)/$F$18,0/5)*$F$18</f>
        <v>&gt;3x120</v>
      </c>
      <c r="H45" s="48" t="str">
        <f>CONCATENATE("&gt;1x")&amp;ROUND((I23*0.95)/$F$18,0/5)*$F$18</f>
        <v>&gt;1x130</v>
      </c>
      <c r="I45"/>
      <c r="J45"/>
      <c r="K45"/>
      <c r="L45" s="42"/>
      <c r="M45"/>
      <c r="N45"/>
      <c r="O45"/>
      <c r="P45"/>
      <c r="Q45"/>
      <c r="R45" s="52"/>
      <c r="S45" s="52"/>
      <c r="T45" s="52"/>
      <c r="U45" s="52"/>
    </row>
    <row r="46" spans="1:256" ht="12.75">
      <c r="A46"/>
      <c r="B46"/>
      <c r="C46" s="42"/>
      <c r="D46" s="42"/>
      <c r="E46" s="42"/>
      <c r="F46" s="42"/>
      <c r="G46" s="42"/>
      <c r="H46" s="42"/>
      <c r="I46" s="42"/>
      <c r="J46"/>
      <c r="O46" s="54"/>
      <c r="P46" s="54"/>
      <c r="Q46" s="54"/>
      <c r="R46" s="54"/>
      <c r="IV46" s="4"/>
    </row>
    <row r="47" spans="1:256" ht="12.75">
      <c r="A47"/>
      <c r="B47" s="42"/>
      <c r="C47" s="42"/>
      <c r="D47" s="42"/>
      <c r="E47" s="42"/>
      <c r="F47" s="42"/>
      <c r="G47" s="42"/>
      <c r="H47" s="42"/>
      <c r="I47"/>
      <c r="J47"/>
      <c r="IV47" s="4"/>
    </row>
    <row r="48" spans="1:256" ht="12.75">
      <c r="A48"/>
      <c r="B48" s="42"/>
      <c r="C48" s="42"/>
      <c r="D48" s="42"/>
      <c r="E48" s="42"/>
      <c r="F48" s="42"/>
      <c r="G48" s="42"/>
      <c r="H48" s="42"/>
      <c r="I48"/>
      <c r="J48"/>
      <c r="IV48" s="4"/>
    </row>
    <row r="49" spans="1:256" ht="12.75">
      <c r="A49"/>
      <c r="B49" s="42"/>
      <c r="C49" s="42"/>
      <c r="D49" s="42"/>
      <c r="E49" s="42"/>
      <c r="F49" s="42"/>
      <c r="G49" s="42"/>
      <c r="H49" s="42"/>
      <c r="I49"/>
      <c r="J49"/>
      <c r="IV49" s="4"/>
    </row>
    <row r="50" spans="3:256" ht="12.75">
      <c r="C50" s="1"/>
      <c r="IV50" s="4"/>
    </row>
    <row r="51" spans="3:256" ht="12.75">
      <c r="C51" s="1"/>
      <c r="IV51" s="4"/>
    </row>
    <row r="52" spans="3:256" ht="12.75">
      <c r="C52" s="1"/>
      <c r="IV52" s="4"/>
    </row>
    <row r="53" ht="12.75">
      <c r="C53" s="1"/>
    </row>
    <row r="54" ht="12.75">
      <c r="C54" s="1"/>
    </row>
  </sheetData>
  <mergeCells count="5">
    <mergeCell ref="E16:H16"/>
    <mergeCell ref="A1:L3"/>
    <mergeCell ref="A4:L5"/>
    <mergeCell ref="B7:K13"/>
    <mergeCell ref="E15:H15"/>
  </mergeCells>
  <hyperlinks>
    <hyperlink ref="E15" r:id="rId1" display="5/3/1 for Raw Strength by Jim Wendler"/>
    <hyperlink ref="E16" r:id="rId2" display="Write-up for Jim Wendler's 5/3/1 Progra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6"/>
  <sheetViews>
    <sheetView tabSelected="1" workbookViewId="0" topLeftCell="A17">
      <selection activeCell="B39" sqref="B39"/>
    </sheetView>
  </sheetViews>
  <sheetFormatPr defaultColWidth="11.421875" defaultRowHeight="12.75"/>
  <cols>
    <col min="1" max="1" width="14.28125" style="1" customWidth="1"/>
    <col min="2" max="2" width="14.140625" style="1" customWidth="1"/>
    <col min="3" max="3" width="14.7109375" style="2" customWidth="1"/>
    <col min="4" max="4" width="14.421875" style="1" customWidth="1"/>
    <col min="5" max="5" width="14.28125" style="1" customWidth="1"/>
    <col min="6" max="6" width="12.421875" style="1" customWidth="1"/>
    <col min="7" max="8" width="12.7109375" style="1" customWidth="1"/>
    <col min="9" max="9" width="12.8515625" style="1" customWidth="1"/>
    <col min="10" max="12" width="11.421875" style="1" customWidth="1"/>
    <col min="13" max="14" width="11.28125" style="1" customWidth="1"/>
    <col min="15" max="20" width="11.421875" style="1" customWidth="1"/>
    <col min="21" max="16384" width="9.00390625" style="1" customWidth="1"/>
  </cols>
  <sheetData>
    <row r="1" spans="1:12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1" ht="12.75" customHeight="1">
      <c r="B7" s="65" t="s">
        <v>2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2.75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1" ht="12.7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1" ht="12.75"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2:11" ht="12.75"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5:8" ht="12.75">
      <c r="E14" s="4"/>
      <c r="F14" s="2"/>
      <c r="G14" s="2"/>
      <c r="H14" s="2"/>
    </row>
    <row r="15" spans="2:8" ht="12.75">
      <c r="B15" s="1" t="s">
        <v>3</v>
      </c>
      <c r="E15" s="66" t="s">
        <v>4</v>
      </c>
      <c r="F15" s="66"/>
      <c r="G15" s="66"/>
      <c r="H15" s="66"/>
    </row>
    <row r="16" spans="3:11" ht="12.75">
      <c r="C16" s="5"/>
      <c r="D16" s="5"/>
      <c r="E16" s="67" t="s">
        <v>5</v>
      </c>
      <c r="F16" s="67"/>
      <c r="G16" s="67"/>
      <c r="H16" s="67"/>
      <c r="I16" s="5"/>
      <c r="J16" s="5"/>
      <c r="K16" s="5"/>
    </row>
    <row r="17" ht="12.75"/>
    <row r="18" spans="2:11" ht="12.75">
      <c r="B18" s="6"/>
      <c r="C18" s="7"/>
      <c r="D18" s="8" t="s">
        <v>6</v>
      </c>
      <c r="E18" s="9"/>
      <c r="F18" s="10">
        <v>5</v>
      </c>
      <c r="G18" s="11"/>
      <c r="H18" s="12"/>
      <c r="I18" s="12"/>
      <c r="J18" s="13"/>
      <c r="K18" s="14"/>
    </row>
    <row r="19" spans="2:11" ht="12.75">
      <c r="B19" s="15"/>
      <c r="C19" s="16"/>
      <c r="D19" s="17"/>
      <c r="E19" s="18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1"/>
      <c r="K19" s="22"/>
    </row>
    <row r="20" spans="2:11" ht="12.75">
      <c r="B20" s="15"/>
      <c r="C20" s="16"/>
      <c r="D20" s="23" t="s">
        <v>12</v>
      </c>
      <c r="E20" s="24">
        <v>305</v>
      </c>
      <c r="F20" s="10">
        <v>1</v>
      </c>
      <c r="G20" s="25">
        <f>(E20)/(1.0278-(0.0278*F20))</f>
        <v>305</v>
      </c>
      <c r="H20" s="26">
        <f>ROUND((G20*(1.0278-(0.0278*5)))/$F$18,0/5)*$F$18</f>
        <v>270</v>
      </c>
      <c r="I20" s="26">
        <f>0.9*G20</f>
        <v>274.5</v>
      </c>
      <c r="J20" s="21"/>
      <c r="K20" s="22"/>
    </row>
    <row r="21" spans="2:11" ht="12.75">
      <c r="B21" s="15"/>
      <c r="C21" s="16"/>
      <c r="D21" s="27" t="s">
        <v>13</v>
      </c>
      <c r="E21" s="28">
        <v>225</v>
      </c>
      <c r="F21" s="28">
        <v>1</v>
      </c>
      <c r="G21" s="29">
        <f>(E21)/(1.0278-(0.0278*F21))</f>
        <v>225</v>
      </c>
      <c r="H21" s="30">
        <f>ROUND((G21*(1.0278-(0.0278*5)))/$F$18,0/5)*$F$18</f>
        <v>200</v>
      </c>
      <c r="I21" s="30">
        <f>0.9*G21</f>
        <v>202.5</v>
      </c>
      <c r="J21" s="21"/>
      <c r="K21" s="22"/>
    </row>
    <row r="22" spans="2:11" ht="12.75">
      <c r="B22" s="15"/>
      <c r="C22" s="16"/>
      <c r="D22" s="27" t="s">
        <v>14</v>
      </c>
      <c r="E22" s="28">
        <v>420</v>
      </c>
      <c r="F22" s="28">
        <v>1</v>
      </c>
      <c r="G22" s="29">
        <f>(E22)/(1.0278-(0.0278*F22))</f>
        <v>420</v>
      </c>
      <c r="H22" s="30">
        <f>ROUND((G22*(1.0278-(0.0278*5)))/$F$18,0/5)*$F$18</f>
        <v>375</v>
      </c>
      <c r="I22" s="30">
        <f>0.9*G22</f>
        <v>378</v>
      </c>
      <c r="J22" s="21"/>
      <c r="K22" s="22"/>
    </row>
    <row r="23" spans="2:11" ht="12.75">
      <c r="B23" s="31"/>
      <c r="C23" s="32"/>
      <c r="D23" s="33" t="s">
        <v>15</v>
      </c>
      <c r="E23" s="34">
        <v>150</v>
      </c>
      <c r="F23" s="34">
        <v>1</v>
      </c>
      <c r="G23" s="35">
        <f>(E23)/(1.0278-(0.0278*F23))</f>
        <v>150</v>
      </c>
      <c r="H23" s="36">
        <f>ROUND((G23*(1.0278-(0.0278*5)))/$F$18,0/5)*$F$18</f>
        <v>135</v>
      </c>
      <c r="I23" s="36">
        <f>0.9*G23</f>
        <v>135</v>
      </c>
      <c r="J23" s="37"/>
      <c r="K23" s="38"/>
    </row>
    <row r="25" ht="12.75">
      <c r="F25" s="56" t="s">
        <v>23</v>
      </c>
    </row>
    <row r="26" spans="2:255" ht="12.75">
      <c r="B26" s="39"/>
      <c r="C26" s="39"/>
      <c r="D26" s="39"/>
      <c r="E26" s="39"/>
      <c r="F26"/>
      <c r="G26"/>
      <c r="H26"/>
      <c r="IU26" s="4"/>
    </row>
    <row r="27" spans="1:20" ht="12.75">
      <c r="A27"/>
      <c r="B27"/>
      <c r="C27"/>
      <c r="D27" s="40" t="s">
        <v>24</v>
      </c>
      <c r="E27" s="41" t="s">
        <v>16</v>
      </c>
      <c r="F27" s="41" t="s">
        <v>20</v>
      </c>
      <c r="G27" s="41" t="s">
        <v>17</v>
      </c>
      <c r="H27" s="41" t="s">
        <v>21</v>
      </c>
      <c r="I27"/>
      <c r="J27"/>
      <c r="K27" s="42"/>
      <c r="L27"/>
      <c r="M27"/>
      <c r="N27"/>
      <c r="O27"/>
      <c r="P27"/>
      <c r="Q27" s="43"/>
      <c r="R27" s="43"/>
      <c r="S27" s="43"/>
      <c r="T27" s="43"/>
    </row>
    <row r="28" spans="1:20" ht="12.75">
      <c r="A28"/>
      <c r="B28"/>
      <c r="C28"/>
      <c r="D28" s="44" t="str">
        <f>D20</f>
        <v>Squat</v>
      </c>
      <c r="E28" s="45" t="s">
        <v>19</v>
      </c>
      <c r="F28" s="45" t="s">
        <v>19</v>
      </c>
      <c r="G28" s="45" t="s">
        <v>19</v>
      </c>
      <c r="H28" s="45" t="s">
        <v>19</v>
      </c>
      <c r="I28"/>
      <c r="J28"/>
      <c r="K28" s="42"/>
      <c r="L28"/>
      <c r="M28"/>
      <c r="N28"/>
      <c r="O28"/>
      <c r="P28"/>
      <c r="Q28" s="46"/>
      <c r="R28" s="46"/>
      <c r="S28" s="46"/>
      <c r="T28" s="46"/>
    </row>
    <row r="29" spans="1:20" ht="12.75">
      <c r="A29"/>
      <c r="B29"/>
      <c r="C29"/>
      <c r="D29" s="47"/>
      <c r="E29" s="45" t="str">
        <f>CONCATENATE("5x")&amp;ROUND((I20*0.65)/$F$18,0/5)*$F$18</f>
        <v>5x180</v>
      </c>
      <c r="F29" s="45" t="str">
        <f>CONCATENATE("3x")&amp;ROUND((I20*0.7)/$F$18,0/5)*$F$18</f>
        <v>3x190</v>
      </c>
      <c r="G29" s="45" t="str">
        <f>CONCATENATE("5x")&amp;ROUND((I20*0.75)/$F$18,0/5)*$F$18</f>
        <v>5x205</v>
      </c>
      <c r="H29" s="45" t="str">
        <f>CONCATENATE("5x")&amp;ROUND((I20*0.4)/$F$18,0/5)*$F$18</f>
        <v>5x110</v>
      </c>
      <c r="I29"/>
      <c r="J29"/>
      <c r="K29" s="42"/>
      <c r="L29"/>
      <c r="M29"/>
      <c r="N29"/>
      <c r="O29"/>
      <c r="P29"/>
      <c r="Q29" s="46"/>
      <c r="R29" s="46"/>
      <c r="S29" s="46"/>
      <c r="T29" s="46"/>
    </row>
    <row r="30" spans="1:20" ht="12.75">
      <c r="A30"/>
      <c r="B30"/>
      <c r="C30"/>
      <c r="D30" s="47"/>
      <c r="E30" s="45" t="str">
        <f>CONCATENATE("5x")&amp;ROUND((I20*0.75)/$F$18,0/5)*$F$18</f>
        <v>5x205</v>
      </c>
      <c r="F30" s="45" t="str">
        <f>CONCATENATE("3x")&amp;ROUND((I20*0.8)/$F$18,0/5)*$F$18</f>
        <v>3x220</v>
      </c>
      <c r="G30" s="45" t="str">
        <f>CONCATENATE("3x")&amp;ROUND((I20*0.85)/$F$18,0/5)*$F$18</f>
        <v>3x235</v>
      </c>
      <c r="H30" s="45" t="str">
        <f>CONCATENATE("5x")&amp;ROUND((I20*0.5)/$F$18,0/5)*$F$18</f>
        <v>5x135</v>
      </c>
      <c r="I30"/>
      <c r="J30"/>
      <c r="K30" s="42"/>
      <c r="L30"/>
      <c r="M30"/>
      <c r="N30"/>
      <c r="O30"/>
      <c r="P30"/>
      <c r="Q30" s="46"/>
      <c r="R30" s="46"/>
      <c r="S30" s="46"/>
      <c r="T30" s="46"/>
    </row>
    <row r="31" spans="1:20" ht="12.75">
      <c r="A31"/>
      <c r="B31"/>
      <c r="C31"/>
      <c r="D31" s="47"/>
      <c r="E31" s="48" t="str">
        <f>CONCATENATE("&gt;5x")&amp;ROUND((I20*0.85)/$F$18,0/5)*$F$18</f>
        <v>&gt;5x235</v>
      </c>
      <c r="F31" s="48" t="str">
        <f>CONCATENATE("&gt;3x")&amp;ROUND((I20*0.9)/$F$18,0/5)*$F$18</f>
        <v>&gt;3x245</v>
      </c>
      <c r="G31" s="48" t="str">
        <f>CONCATENATE("&gt;1x")&amp;ROUND((I20*0.95)/$F$18,0/5)*$F$18</f>
        <v>&gt;1x260</v>
      </c>
      <c r="H31" s="48" t="str">
        <f>CONCATENATE("5x")&amp;ROUND((I20*0.6)/$F$18,0/5)*$F$18</f>
        <v>5x165</v>
      </c>
      <c r="I31"/>
      <c r="J31"/>
      <c r="K31" s="42"/>
      <c r="L31"/>
      <c r="M31"/>
      <c r="N31"/>
      <c r="O31"/>
      <c r="P31"/>
      <c r="Q31" s="46"/>
      <c r="R31" s="46"/>
      <c r="S31" s="46"/>
      <c r="T31" s="46"/>
    </row>
    <row r="32" spans="1:20" ht="12.75">
      <c r="A32"/>
      <c r="B32"/>
      <c r="C32"/>
      <c r="D32" s="47"/>
      <c r="E32" s="49"/>
      <c r="F32" s="49"/>
      <c r="G32" s="49"/>
      <c r="H32" s="49"/>
      <c r="I32"/>
      <c r="J32"/>
      <c r="K32" s="42"/>
      <c r="L32"/>
      <c r="M32"/>
      <c r="N32"/>
      <c r="O32"/>
      <c r="P32"/>
      <c r="Q32" s="50"/>
      <c r="R32" s="50"/>
      <c r="S32" s="50"/>
      <c r="T32" s="50"/>
    </row>
    <row r="33" spans="1:20" ht="12.75">
      <c r="A33"/>
      <c r="B33"/>
      <c r="C33"/>
      <c r="D33" s="44" t="str">
        <f>D21</f>
        <v>Bench Press</v>
      </c>
      <c r="E33" s="45" t="s">
        <v>19</v>
      </c>
      <c r="F33" s="45" t="s">
        <v>19</v>
      </c>
      <c r="G33" s="45" t="s">
        <v>19</v>
      </c>
      <c r="H33" s="45" t="s">
        <v>19</v>
      </c>
      <c r="I33"/>
      <c r="J33"/>
      <c r="K33" s="42"/>
      <c r="L33"/>
      <c r="M33"/>
      <c r="N33"/>
      <c r="O33"/>
      <c r="P33"/>
      <c r="Q33" s="51"/>
      <c r="R33" s="51"/>
      <c r="S33" s="51"/>
      <c r="T33" s="51"/>
    </row>
    <row r="34" spans="1:20" ht="12.75">
      <c r="A34"/>
      <c r="B34"/>
      <c r="C34"/>
      <c r="D34" s="47"/>
      <c r="E34" s="45" t="str">
        <f>CONCATENATE("5x")&amp;ROUND((I21*0.65)/$F$18,0/5)*$F$18</f>
        <v>5x130</v>
      </c>
      <c r="F34" s="45" t="str">
        <f>CONCATENATE("3x")&amp;ROUND((I21*0.7)/$F$18,0/5)*$F$18</f>
        <v>3x140</v>
      </c>
      <c r="G34" s="45" t="str">
        <f>CONCATENATE("5x")&amp;ROUND((I21*0.75)/$F$18,0/5)*$F$18</f>
        <v>5x150</v>
      </c>
      <c r="H34" s="45" t="str">
        <f>CONCATENATE("5x")&amp;ROUND((I21*0.4)/$F$18,0/5)*$F$18</f>
        <v>5x80</v>
      </c>
      <c r="I34"/>
      <c r="J34"/>
      <c r="K34" s="42"/>
      <c r="L34"/>
      <c r="M34"/>
      <c r="N34"/>
      <c r="O34"/>
      <c r="P34"/>
      <c r="Q34" s="52"/>
      <c r="R34" s="52"/>
      <c r="S34" s="52"/>
      <c r="T34" s="52"/>
    </row>
    <row r="35" spans="1:20" ht="12.75">
      <c r="A35"/>
      <c r="B35"/>
      <c r="C35"/>
      <c r="D35" s="47"/>
      <c r="E35" s="45" t="str">
        <f>CONCATENATE("5x")&amp;ROUND((I21*0.75)/$F$18,0/5)*$F$18</f>
        <v>5x150</v>
      </c>
      <c r="F35" s="45" t="str">
        <f>CONCATENATE("3x")&amp;ROUND((I21*0.8)/$F$18,0/5)*$F$18</f>
        <v>3x160</v>
      </c>
      <c r="G35" s="45" t="str">
        <f>CONCATENATE("3x")&amp;ROUND((I21*0.85)/$F$18,0/5)*$F$18</f>
        <v>3x170</v>
      </c>
      <c r="H35" s="45" t="str">
        <f>CONCATENATE("5x")&amp;ROUND((I21*0.5)/$F$18,0/5)*$F$18</f>
        <v>5x100</v>
      </c>
      <c r="I35"/>
      <c r="J35"/>
      <c r="K35" s="42"/>
      <c r="L35"/>
      <c r="M35"/>
      <c r="N35"/>
      <c r="O35"/>
      <c r="P35"/>
      <c r="Q35" s="52"/>
      <c r="R35" s="52"/>
      <c r="S35" s="52"/>
      <c r="T35" s="52"/>
    </row>
    <row r="36" spans="1:20" ht="12.75">
      <c r="A36"/>
      <c r="B36"/>
      <c r="C36"/>
      <c r="D36" s="47"/>
      <c r="E36" s="48" t="str">
        <f>CONCATENATE("&gt;5x")&amp;ROUND((I21*0.85)/$F$18,0/5)*$F$18</f>
        <v>&gt;5x170</v>
      </c>
      <c r="F36" s="48" t="str">
        <f>CONCATENATE("&gt;3x")&amp;ROUND((I21*0.9)/$F$18,0/5)*$F$18</f>
        <v>&gt;3x180</v>
      </c>
      <c r="G36" s="48" t="str">
        <f>CONCATENATE("&gt;1x")&amp;ROUND((I21*0.95)/$F$18,0/5)*$F$18</f>
        <v>&gt;1x190</v>
      </c>
      <c r="H36" s="48" t="str">
        <f>CONCATENATE("5x")&amp;ROUND((I21*0.6)/$F$18,0/5)*$F$18</f>
        <v>5x120</v>
      </c>
      <c r="I36"/>
      <c r="J36"/>
      <c r="K36" s="42"/>
      <c r="L36"/>
      <c r="M36"/>
      <c r="N36"/>
      <c r="O36"/>
      <c r="P36"/>
      <c r="Q36" s="52"/>
      <c r="R36" s="52"/>
      <c r="S36" s="52"/>
      <c r="T36" s="52"/>
    </row>
    <row r="37" spans="1:20" ht="12.75">
      <c r="A37"/>
      <c r="B37"/>
      <c r="C37"/>
      <c r="D37" s="53" t="s">
        <v>25</v>
      </c>
      <c r="E37" s="41"/>
      <c r="F37" s="41"/>
      <c r="G37" s="41"/>
      <c r="H37" s="41"/>
      <c r="I37"/>
      <c r="J37"/>
      <c r="K37" s="42"/>
      <c r="L37"/>
      <c r="M37"/>
      <c r="N37"/>
      <c r="O37"/>
      <c r="P37"/>
      <c r="Q37" s="52"/>
      <c r="R37" s="52"/>
      <c r="S37" s="52"/>
      <c r="T37" s="52"/>
    </row>
    <row r="38" spans="1:19" ht="12.75">
      <c r="A38"/>
      <c r="B38"/>
      <c r="C38"/>
      <c r="D38" s="44" t="str">
        <f>D22</f>
        <v>Deadlift</v>
      </c>
      <c r="E38" s="45" t="s">
        <v>19</v>
      </c>
      <c r="F38" s="45" t="s">
        <v>19</v>
      </c>
      <c r="G38" s="45" t="s">
        <v>19</v>
      </c>
      <c r="H38" s="45" t="s">
        <v>19</v>
      </c>
      <c r="I38"/>
      <c r="J38"/>
      <c r="K38"/>
      <c r="L38"/>
      <c r="M38"/>
      <c r="N38"/>
      <c r="O38"/>
      <c r="P38" s="51"/>
      <c r="Q38" s="51"/>
      <c r="R38" s="51"/>
      <c r="S38" s="51"/>
    </row>
    <row r="39" spans="1:255" ht="12.75">
      <c r="A39"/>
      <c r="B39"/>
      <c r="C39"/>
      <c r="D39" s="47"/>
      <c r="E39" s="45" t="str">
        <f>CONCATENATE("5x")&amp;ROUND((I22*0.65)/$F$18,0/5)*$F$18</f>
        <v>5x245</v>
      </c>
      <c r="F39" s="45" t="str">
        <f>CONCATENATE("3x")&amp;ROUND((I22*0.7)/$F$18,0/5)*$F$18</f>
        <v>3x265</v>
      </c>
      <c r="G39" s="45" t="str">
        <f>CONCATENATE("5x")&amp;ROUND((I22*0.75)/$F$18,0/5)*$F$18</f>
        <v>5x285</v>
      </c>
      <c r="H39" s="45" t="str">
        <f>CONCATENATE("5x")&amp;ROUND((I22*0.4)/$F$18,0/5)*$F$18</f>
        <v>5x150</v>
      </c>
      <c r="I39"/>
      <c r="J39"/>
      <c r="K39"/>
      <c r="L39"/>
      <c r="M39"/>
      <c r="N39"/>
      <c r="O39"/>
      <c r="P39" s="52"/>
      <c r="Q39" s="52"/>
      <c r="R39" s="52"/>
      <c r="IU39" s="4"/>
    </row>
    <row r="40" spans="1:255" ht="12.75">
      <c r="A40"/>
      <c r="B40"/>
      <c r="C40"/>
      <c r="D40" s="47"/>
      <c r="E40" s="45" t="str">
        <f>CONCATENATE("5x")&amp;ROUND((I22*0.75)/$F$18,0/5)*$F$18</f>
        <v>5x285</v>
      </c>
      <c r="F40" s="45" t="str">
        <f>CONCATENATE("3x")&amp;ROUND((I22*0.8)/$F$18,0/5)*$F$18</f>
        <v>3x300</v>
      </c>
      <c r="G40" s="45" t="str">
        <f>CONCATENATE("3x")&amp;ROUND((I22*0.85)/$F$18,0/5)*$F$18</f>
        <v>3x320</v>
      </c>
      <c r="H40" s="45" t="str">
        <f>CONCATENATE("5x")&amp;ROUND((I22*0.5)/$F$18,0/5)*$F$18</f>
        <v>5x190</v>
      </c>
      <c r="I40"/>
      <c r="J40"/>
      <c r="K40"/>
      <c r="L40"/>
      <c r="M40"/>
      <c r="N40"/>
      <c r="O40"/>
      <c r="P40" s="52"/>
      <c r="Q40" s="52"/>
      <c r="R40" s="52"/>
      <c r="IU40" s="4"/>
    </row>
    <row r="41" spans="1:255" ht="12.75">
      <c r="A41"/>
      <c r="B41"/>
      <c r="C41"/>
      <c r="D41" s="47"/>
      <c r="E41" s="48" t="str">
        <f>CONCATENATE("&gt;5x")&amp;ROUND((I22*0.85)/$F$18,0/5)*$F$18</f>
        <v>&gt;5x320</v>
      </c>
      <c r="F41" s="48" t="str">
        <f>CONCATENATE("&gt;3x")&amp;ROUND((I22*0.9)/$F$18,0/5)*$F$18</f>
        <v>&gt;3x340</v>
      </c>
      <c r="G41" s="48" t="str">
        <f>CONCATENATE("&gt;1x")&amp;ROUND((I22*0.95)/$F$18,0/5)*$F$18</f>
        <v>&gt;1x360</v>
      </c>
      <c r="H41" s="48" t="str">
        <f>CONCATENATE("5x")&amp;ROUND((I22*0.6)/$F$18,0/5)*$F$18</f>
        <v>5x225</v>
      </c>
      <c r="I41"/>
      <c r="J41"/>
      <c r="K41"/>
      <c r="L41"/>
      <c r="M41"/>
      <c r="N41"/>
      <c r="O41"/>
      <c r="P41" s="52"/>
      <c r="Q41" s="52"/>
      <c r="R41" s="52"/>
      <c r="IU41" s="4"/>
    </row>
    <row r="42" spans="1:19" ht="12.75">
      <c r="A42"/>
      <c r="B42"/>
      <c r="C42"/>
      <c r="D42" s="47"/>
      <c r="E42" s="49"/>
      <c r="F42" s="49"/>
      <c r="G42" s="49"/>
      <c r="H42" s="49"/>
      <c r="I42"/>
      <c r="J42"/>
      <c r="K42" s="42"/>
      <c r="L42"/>
      <c r="M42"/>
      <c r="N42"/>
      <c r="O42"/>
      <c r="P42"/>
      <c r="Q42" s="54"/>
      <c r="R42" s="54"/>
      <c r="S42" s="54"/>
    </row>
    <row r="43" spans="1:20" ht="12.75">
      <c r="A43"/>
      <c r="B43"/>
      <c r="C43"/>
      <c r="D43" s="44" t="str">
        <f>D23</f>
        <v>Mil. Press</v>
      </c>
      <c r="E43" s="45" t="s">
        <v>19</v>
      </c>
      <c r="F43" s="45" t="s">
        <v>19</v>
      </c>
      <c r="G43" s="45" t="s">
        <v>19</v>
      </c>
      <c r="H43" s="45" t="s">
        <v>19</v>
      </c>
      <c r="I43"/>
      <c r="J43"/>
      <c r="K43" s="42"/>
      <c r="L43"/>
      <c r="M43"/>
      <c r="N43"/>
      <c r="O43"/>
      <c r="P43"/>
      <c r="Q43" s="51"/>
      <c r="R43" s="51"/>
      <c r="S43" s="51"/>
      <c r="T43" s="51"/>
    </row>
    <row r="44" spans="1:20" ht="12.75">
      <c r="A44"/>
      <c r="B44"/>
      <c r="C44"/>
      <c r="D44" s="47"/>
      <c r="E44" s="45" t="str">
        <f>CONCATENATE("5x")&amp;ROUND((I23*0.65)/$F$18,0/5)*$F$18</f>
        <v>5x90</v>
      </c>
      <c r="F44" s="45" t="str">
        <f>CONCATENATE("3x")&amp;ROUND((I23*0.7)/$F$18,0/5)*$F$18</f>
        <v>3x95</v>
      </c>
      <c r="G44" s="45" t="str">
        <f>CONCATENATE("5x")&amp;ROUND((I23*0.75)/$F$18,0/5)*$F$18</f>
        <v>5x100</v>
      </c>
      <c r="H44" s="45" t="str">
        <f>CONCATENATE("5x")&amp;ROUND((I23*0.4)/$F$18,0/5)*$F$18</f>
        <v>5x55</v>
      </c>
      <c r="I44"/>
      <c r="J44"/>
      <c r="K44" s="42"/>
      <c r="L44"/>
      <c r="M44"/>
      <c r="N44"/>
      <c r="O44"/>
      <c r="P44"/>
      <c r="Q44" s="52"/>
      <c r="R44" s="52"/>
      <c r="S44" s="52"/>
      <c r="T44" s="52"/>
    </row>
    <row r="45" spans="1:20" ht="12.75">
      <c r="A45"/>
      <c r="B45"/>
      <c r="C45"/>
      <c r="D45" s="47"/>
      <c r="E45" s="45" t="str">
        <f>CONCATENATE("5x")&amp;ROUND((I23*0.75)/$F$18,0/5)*$F$18</f>
        <v>5x100</v>
      </c>
      <c r="F45" s="45" t="str">
        <f>CONCATENATE("3x")&amp;ROUND((I23*0.8)/$F$18,0/5)*$F$18</f>
        <v>3x110</v>
      </c>
      <c r="G45" s="45" t="str">
        <f>CONCATENATE("3x")&amp;ROUND((I23*0.85)/$F$18,0/5)*$F$18</f>
        <v>3x115</v>
      </c>
      <c r="H45" s="45" t="str">
        <f>CONCATENATE("5x")&amp;ROUND((I23*0.5)/$F$18,0/5)*$F$18</f>
        <v>5x70</v>
      </c>
      <c r="I45"/>
      <c r="J45"/>
      <c r="K45" s="42"/>
      <c r="L45"/>
      <c r="M45"/>
      <c r="N45"/>
      <c r="O45"/>
      <c r="P45"/>
      <c r="Q45" s="52"/>
      <c r="R45" s="52"/>
      <c r="S45" s="52"/>
      <c r="T45" s="52"/>
    </row>
    <row r="46" spans="1:20" ht="12.75">
      <c r="A46"/>
      <c r="B46"/>
      <c r="C46"/>
      <c r="D46" s="55"/>
      <c r="E46" s="48" t="str">
        <f>CONCATENATE("&gt;5x")&amp;ROUND((I23*0.85)/$F$18,0/5)*$F$18</f>
        <v>&gt;5x115</v>
      </c>
      <c r="F46" s="48" t="str">
        <f>CONCATENATE("&gt;3x")&amp;ROUND((I23*0.9)/$F$18,0/5)*$F$18</f>
        <v>&gt;3x120</v>
      </c>
      <c r="G46" s="48" t="str">
        <f>CONCATENATE("&gt;1x")&amp;ROUND((I23*0.95)/$F$18,0/5)*$F$18</f>
        <v>&gt;1x130</v>
      </c>
      <c r="H46" s="48" t="str">
        <f>CONCATENATE("5x")&amp;ROUND((I23*0.6)/$F$18,0/5)*$F$18</f>
        <v>5x80</v>
      </c>
      <c r="I46"/>
      <c r="J46"/>
      <c r="K46" s="42"/>
      <c r="L46"/>
      <c r="M46"/>
      <c r="N46"/>
      <c r="O46"/>
      <c r="P46"/>
      <c r="Q46" s="52"/>
      <c r="R46" s="52"/>
      <c r="S46" s="52"/>
      <c r="T46" s="52"/>
    </row>
    <row r="47" spans="1:255" ht="12.75">
      <c r="A47"/>
      <c r="B47" s="42"/>
      <c r="C47" s="42"/>
      <c r="D47" s="42"/>
      <c r="E47" s="42"/>
      <c r="F47" s="42"/>
      <c r="G47" s="42"/>
      <c r="H47" s="42"/>
      <c r="I47"/>
      <c r="N47" s="54"/>
      <c r="O47" s="54"/>
      <c r="P47" s="54"/>
      <c r="Q47" s="54"/>
      <c r="IU47" s="4"/>
    </row>
    <row r="48" spans="1:256" ht="12.75">
      <c r="A48"/>
      <c r="B48" s="42"/>
      <c r="C48" s="42"/>
      <c r="D48" s="42"/>
      <c r="E48" s="42"/>
      <c r="F48" s="57" t="s">
        <v>26</v>
      </c>
      <c r="G48" s="42"/>
      <c r="H48" s="42"/>
      <c r="I48"/>
      <c r="J48"/>
      <c r="IV48" s="4"/>
    </row>
    <row r="49" spans="1:256" ht="12.75">
      <c r="A49"/>
      <c r="B49" s="42"/>
      <c r="C49" s="42"/>
      <c r="D49" s="42"/>
      <c r="E49" s="42"/>
      <c r="F49" s="42"/>
      <c r="G49" s="42"/>
      <c r="H49" s="42"/>
      <c r="I49"/>
      <c r="J49"/>
      <c r="IV49" s="4"/>
    </row>
    <row r="50" spans="1:11" ht="12.75">
      <c r="A50"/>
      <c r="B50"/>
      <c r="C50" s="40" t="s">
        <v>24</v>
      </c>
      <c r="D50" s="41" t="s">
        <v>16</v>
      </c>
      <c r="E50" s="41" t="s">
        <v>20</v>
      </c>
      <c r="F50" s="41" t="s">
        <v>17</v>
      </c>
      <c r="G50" s="41" t="s">
        <v>21</v>
      </c>
      <c r="H50" s="41" t="s">
        <v>18</v>
      </c>
      <c r="I50" s="41" t="s">
        <v>22</v>
      </c>
      <c r="J50"/>
      <c r="K50"/>
    </row>
    <row r="51" spans="1:9" ht="12.75">
      <c r="A51"/>
      <c r="C51" s="44" t="str">
        <f>D20</f>
        <v>Squat</v>
      </c>
      <c r="D51" s="45" t="s">
        <v>19</v>
      </c>
      <c r="E51" s="58"/>
      <c r="F51" s="45" t="s">
        <v>19</v>
      </c>
      <c r="G51" s="58"/>
      <c r="H51" s="45" t="s">
        <v>19</v>
      </c>
      <c r="I51" s="58"/>
    </row>
    <row r="52" spans="1:9" ht="12.75">
      <c r="A52"/>
      <c r="C52" s="47"/>
      <c r="D52" s="45" t="str">
        <f>CONCATENATE("5x")&amp;ROUND((I20*0.65)/$F$18,0/5)*$F$18</f>
        <v>5x180</v>
      </c>
      <c r="E52" s="58"/>
      <c r="F52" s="45" t="str">
        <f>CONCATENATE("3x")&amp;ROUND((I20*0.7)/$F$18,0/5)*$F$18</f>
        <v>3x190</v>
      </c>
      <c r="G52" s="58"/>
      <c r="H52" s="45" t="str">
        <f>CONCATENATE("5x")&amp;ROUND((I20*0.75)/$F$18,0/5)*$F$18</f>
        <v>5x205</v>
      </c>
      <c r="I52" s="58"/>
    </row>
    <row r="53" spans="1:9" ht="12.75">
      <c r="A53"/>
      <c r="C53" s="47"/>
      <c r="D53" s="45" t="str">
        <f>CONCATENATE("5x")&amp;ROUND((I20*0.75)/$F$18,0/5)*$F$18</f>
        <v>5x205</v>
      </c>
      <c r="E53" s="58"/>
      <c r="F53" s="45" t="str">
        <f>CONCATENATE("3x")&amp;ROUND((I20*0.8)/$F$18,0/5)*$F$18</f>
        <v>3x220</v>
      </c>
      <c r="G53" s="58"/>
      <c r="H53" s="45" t="str">
        <f>CONCATENATE("3x")&amp;ROUND((I20*0.85)/$F$18,0/5)*$F$18</f>
        <v>3x235</v>
      </c>
      <c r="I53" s="58"/>
    </row>
    <row r="54" spans="1:9" ht="12.75">
      <c r="A54"/>
      <c r="C54" s="47"/>
      <c r="D54" s="48" t="str">
        <f>CONCATENATE("&gt;5x")&amp;ROUND((I20*0.85)/$F$18,0/5)*$F$18</f>
        <v>&gt;5x235</v>
      </c>
      <c r="E54" s="58"/>
      <c r="F54" s="48" t="str">
        <f>CONCATENATE("&gt;3x")&amp;ROUND((I20*0.9)/$F$18,0/5)*$F$18</f>
        <v>&gt;3x245</v>
      </c>
      <c r="G54" s="58"/>
      <c r="H54" s="48" t="str">
        <f>CONCATENATE("&gt;1x")&amp;ROUND((I20*0.95)/$F$18,0/5)*$F$18</f>
        <v>&gt;1x260</v>
      </c>
      <c r="I54" s="58"/>
    </row>
    <row r="55" spans="1:9" ht="12.75">
      <c r="A55"/>
      <c r="C55" s="47"/>
      <c r="D55" s="49"/>
      <c r="E55" s="49"/>
      <c r="F55" s="49"/>
      <c r="G55" s="49"/>
      <c r="H55" s="49"/>
      <c r="I55" s="49"/>
    </row>
    <row r="56" spans="1:9" ht="12.75">
      <c r="A56"/>
      <c r="C56" s="44" t="str">
        <f>D21</f>
        <v>Bench Press</v>
      </c>
      <c r="D56" s="58"/>
      <c r="E56" s="58"/>
      <c r="F56" s="58"/>
      <c r="G56" s="58"/>
      <c r="H56" s="58"/>
      <c r="I56" s="58"/>
    </row>
    <row r="57" spans="1:9" ht="12.75">
      <c r="A57"/>
      <c r="C57" s="47"/>
      <c r="D57" s="58"/>
      <c r="E57" s="58"/>
      <c r="F57" s="58"/>
      <c r="G57" s="58"/>
      <c r="H57" s="58"/>
      <c r="I57" s="58"/>
    </row>
    <row r="58" spans="1:9" ht="12.75">
      <c r="A58"/>
      <c r="C58" s="47"/>
      <c r="D58" s="58"/>
      <c r="E58" s="58"/>
      <c r="F58" s="58"/>
      <c r="G58" s="58"/>
      <c r="H58" s="58"/>
      <c r="I58" s="58"/>
    </row>
    <row r="59" spans="1:9" ht="12.75">
      <c r="A59"/>
      <c r="C59" s="47"/>
      <c r="D59" s="58"/>
      <c r="E59" s="58"/>
      <c r="F59" s="58"/>
      <c r="G59" s="58"/>
      <c r="H59" s="58"/>
      <c r="I59" s="58"/>
    </row>
    <row r="60" spans="1:9" ht="12.75">
      <c r="A60"/>
      <c r="C60" s="47"/>
      <c r="D60" s="49"/>
      <c r="E60" s="49"/>
      <c r="F60" s="49"/>
      <c r="G60" s="49"/>
      <c r="H60" s="49"/>
      <c r="I60" s="49"/>
    </row>
    <row r="61" spans="1:9" ht="12.75">
      <c r="A61"/>
      <c r="C61" s="44" t="str">
        <f>D22</f>
        <v>Deadlift</v>
      </c>
      <c r="D61" s="58"/>
      <c r="E61" s="45" t="s">
        <v>19</v>
      </c>
      <c r="F61" s="58"/>
      <c r="G61" s="45" t="s">
        <v>19</v>
      </c>
      <c r="H61" s="58"/>
      <c r="I61" s="45" t="s">
        <v>19</v>
      </c>
    </row>
    <row r="62" spans="1:9" ht="12.75">
      <c r="A62"/>
      <c r="C62" s="47"/>
      <c r="D62" s="58"/>
      <c r="E62" s="45" t="str">
        <f>CONCATENATE("5x")&amp;ROUND((I22*0.65)/$F$18,0/5)*$F$18</f>
        <v>5x245</v>
      </c>
      <c r="F62" s="58"/>
      <c r="G62" s="45" t="str">
        <f>CONCATENATE("3x")&amp;ROUND((I22*0.7)/$F$18,0/5)*$F$18</f>
        <v>3x265</v>
      </c>
      <c r="H62" s="58"/>
      <c r="I62" s="45" t="str">
        <f>CONCATENATE("5x")&amp;ROUND((I22*0.75)/$F$18,0/5)*$F$18</f>
        <v>5x285</v>
      </c>
    </row>
    <row r="63" spans="1:9" ht="12.75">
      <c r="A63"/>
      <c r="C63" s="47"/>
      <c r="D63" s="58"/>
      <c r="E63" s="45" t="str">
        <f>CONCATENATE("5x")&amp;ROUND((I22*0.75)/$F$18,0/5)*$F$18</f>
        <v>5x285</v>
      </c>
      <c r="F63" s="58"/>
      <c r="G63" s="45" t="str">
        <f>CONCATENATE("3x")&amp;ROUND((I22*0.8)/$F$18,0/5)*$F$18</f>
        <v>3x300</v>
      </c>
      <c r="H63" s="58"/>
      <c r="I63" s="45" t="str">
        <f>CONCATENATE("3x")&amp;ROUND((I22*0.85)/$F$18,0/5)*$F$18</f>
        <v>3x320</v>
      </c>
    </row>
    <row r="64" spans="1:9" ht="12.75">
      <c r="A64"/>
      <c r="C64" s="47"/>
      <c r="D64" s="58"/>
      <c r="E64" s="48" t="str">
        <f>CONCATENATE("&gt;5x")&amp;ROUND((I22*0.85)/$F$18,0/5)*$F$18</f>
        <v>&gt;5x320</v>
      </c>
      <c r="F64" s="58"/>
      <c r="G64" s="48" t="str">
        <f>CONCATENATE("&gt;3x")&amp;ROUND((I22*0.9)/$F$18,0/5)*$F$18</f>
        <v>&gt;3x340</v>
      </c>
      <c r="H64" s="58"/>
      <c r="I64" s="48" t="str">
        <f>CONCATENATE("&gt;1x")&amp;ROUND((I22*0.95)/$F$18,0/5)*$F$18</f>
        <v>&gt;1x360</v>
      </c>
    </row>
    <row r="65" spans="1:9" ht="12.75">
      <c r="A65"/>
      <c r="C65" s="47"/>
      <c r="D65" s="49"/>
      <c r="E65" s="49"/>
      <c r="F65" s="49"/>
      <c r="G65" s="49"/>
      <c r="H65" s="49"/>
      <c r="I65" s="49"/>
    </row>
    <row r="66" spans="1:9" ht="12.75">
      <c r="A66"/>
      <c r="C66" s="44" t="str">
        <f>D23</f>
        <v>Mil. Press</v>
      </c>
      <c r="D66" s="58"/>
      <c r="E66" s="58"/>
      <c r="F66" s="58"/>
      <c r="G66" s="58"/>
      <c r="H66" s="58"/>
      <c r="I66" s="59"/>
    </row>
    <row r="67" spans="1:9" ht="12.75">
      <c r="A67"/>
      <c r="C67" s="47"/>
      <c r="D67" s="58"/>
      <c r="E67" s="58"/>
      <c r="F67" s="58"/>
      <c r="G67" s="58"/>
      <c r="H67" s="58"/>
      <c r="I67" s="59"/>
    </row>
    <row r="68" spans="1:9" ht="12.75">
      <c r="A68"/>
      <c r="C68" s="47"/>
      <c r="D68" s="58"/>
      <c r="E68" s="58"/>
      <c r="F68" s="58"/>
      <c r="G68" s="58"/>
      <c r="H68" s="58"/>
      <c r="I68" s="59"/>
    </row>
    <row r="69" spans="1:9" ht="12.75">
      <c r="A69"/>
      <c r="C69" s="47"/>
      <c r="D69" s="58"/>
      <c r="E69" s="58"/>
      <c r="F69" s="58"/>
      <c r="G69" s="58"/>
      <c r="H69" s="58"/>
      <c r="I69" s="59"/>
    </row>
    <row r="70" spans="1:9" ht="12.75">
      <c r="A70"/>
      <c r="C70" s="53" t="s">
        <v>25</v>
      </c>
      <c r="D70" s="41"/>
      <c r="E70" s="41"/>
      <c r="F70" s="41"/>
      <c r="G70" s="41"/>
      <c r="H70" s="41"/>
      <c r="I70" s="41"/>
    </row>
    <row r="71" spans="1:9" ht="12.75">
      <c r="A71"/>
      <c r="C71" s="44" t="str">
        <f>D20</f>
        <v>Squat</v>
      </c>
      <c r="D71" s="58"/>
      <c r="E71" s="58"/>
      <c r="F71" s="58"/>
      <c r="G71" s="58"/>
      <c r="H71" s="58"/>
      <c r="I71" s="59"/>
    </row>
    <row r="72" spans="1:9" ht="12.75">
      <c r="A72"/>
      <c r="C72" s="47"/>
      <c r="D72" s="58"/>
      <c r="E72" s="58"/>
      <c r="F72" s="58"/>
      <c r="G72" s="58"/>
      <c r="H72" s="58"/>
      <c r="I72" s="59"/>
    </row>
    <row r="73" spans="1:9" ht="12.75">
      <c r="A73"/>
      <c r="C73" s="47"/>
      <c r="D73" s="58"/>
      <c r="E73" s="58"/>
      <c r="F73" s="58"/>
      <c r="G73" s="58"/>
      <c r="H73" s="58"/>
      <c r="I73" s="59"/>
    </row>
    <row r="74" spans="1:9" ht="12.75">
      <c r="A74"/>
      <c r="C74" s="47"/>
      <c r="D74" s="58"/>
      <c r="E74" s="58"/>
      <c r="F74" s="58"/>
      <c r="G74" s="58"/>
      <c r="H74" s="58"/>
      <c r="I74" s="59"/>
    </row>
    <row r="75" spans="1:9" ht="12.75">
      <c r="A75"/>
      <c r="C75" s="47"/>
      <c r="D75" s="49"/>
      <c r="E75" s="49"/>
      <c r="F75" s="49"/>
      <c r="G75" s="49"/>
      <c r="H75" s="49"/>
      <c r="I75" s="49"/>
    </row>
    <row r="76" spans="1:9" ht="12.75">
      <c r="A76"/>
      <c r="C76" s="44" t="str">
        <f>D21</f>
        <v>Bench Press</v>
      </c>
      <c r="D76" s="45" t="s">
        <v>19</v>
      </c>
      <c r="E76" s="58"/>
      <c r="F76" s="45" t="s">
        <v>19</v>
      </c>
      <c r="G76" s="58"/>
      <c r="H76" s="45" t="s">
        <v>19</v>
      </c>
      <c r="I76" s="59"/>
    </row>
    <row r="77" spans="1:9" ht="12.75">
      <c r="A77"/>
      <c r="C77" s="47"/>
      <c r="D77" s="45" t="str">
        <f>CONCATENATE("5x")&amp;ROUND((I21*0.65)/$F$18,0/5)*$F$18</f>
        <v>5x130</v>
      </c>
      <c r="E77" s="58"/>
      <c r="F77" s="45" t="str">
        <f>CONCATENATE("3x")&amp;ROUND((I21*0.7)/$F$18,0/5)*$F$18</f>
        <v>3x140</v>
      </c>
      <c r="G77" s="58"/>
      <c r="H77" s="45" t="str">
        <f>CONCATENATE("5x")&amp;ROUND((I21*0.75)/$F$18,0/5)*$F$18</f>
        <v>5x150</v>
      </c>
      <c r="I77" s="59"/>
    </row>
    <row r="78" spans="1:9" ht="12.75">
      <c r="A78"/>
      <c r="C78" s="47"/>
      <c r="D78" s="45" t="str">
        <f>CONCATENATE("5x")&amp;ROUND((I21*0.75)/$F$18,0/5)*$F$18</f>
        <v>5x150</v>
      </c>
      <c r="E78" s="58"/>
      <c r="F78" s="45" t="str">
        <f>CONCATENATE("3x")&amp;ROUND((I21*0.8)/$F$18,0/5)*$F$18</f>
        <v>3x160</v>
      </c>
      <c r="G78" s="58"/>
      <c r="H78" s="45" t="str">
        <f>CONCATENATE("3x")&amp;ROUND((I21*0.85)/$F$18,0/5)*$F$18</f>
        <v>3x170</v>
      </c>
      <c r="I78" s="59"/>
    </row>
    <row r="79" spans="1:9" ht="12.75">
      <c r="A79"/>
      <c r="C79" s="47"/>
      <c r="D79" s="48" t="str">
        <f>CONCATENATE("&gt;5x")&amp;ROUND((I21*0.85)/$F$18,0/5)*$F$18</f>
        <v>&gt;5x170</v>
      </c>
      <c r="E79" s="58"/>
      <c r="F79" s="48" t="str">
        <f>CONCATENATE("&gt;3x")&amp;ROUND((I21*0.9)/$F$18,0/5)*$F$18</f>
        <v>&gt;3x180</v>
      </c>
      <c r="G79" s="58"/>
      <c r="H79" s="48" t="str">
        <f>CONCATENATE("&gt;1x")&amp;ROUND((I21*0.95)/$F$18,0/5)*$F$18</f>
        <v>&gt;1x190</v>
      </c>
      <c r="I79" s="59"/>
    </row>
    <row r="80" spans="1:9" ht="12.75">
      <c r="A80"/>
      <c r="C80" s="47"/>
      <c r="D80" s="49"/>
      <c r="E80" s="49"/>
      <c r="F80" s="49"/>
      <c r="G80" s="49"/>
      <c r="H80" s="49"/>
      <c r="I80" s="49"/>
    </row>
    <row r="81" spans="1:9" ht="12.75">
      <c r="A81"/>
      <c r="C81" s="44" t="str">
        <f>D22</f>
        <v>Deadlift</v>
      </c>
      <c r="D81" s="58"/>
      <c r="E81" s="58"/>
      <c r="F81" s="58"/>
      <c r="G81" s="58"/>
      <c r="H81" s="58"/>
      <c r="I81" s="59"/>
    </row>
    <row r="82" spans="1:9" ht="12.75">
      <c r="A82"/>
      <c r="C82" s="47"/>
      <c r="D82" s="58"/>
      <c r="E82" s="58"/>
      <c r="F82" s="58"/>
      <c r="G82" s="58"/>
      <c r="H82" s="58"/>
      <c r="I82" s="59"/>
    </row>
    <row r="83" spans="1:9" ht="12.75">
      <c r="A83"/>
      <c r="C83" s="47"/>
      <c r="D83" s="58"/>
      <c r="E83" s="58"/>
      <c r="F83" s="58"/>
      <c r="G83" s="58"/>
      <c r="H83" s="58"/>
      <c r="I83" s="59"/>
    </row>
    <row r="84" spans="1:9" ht="12.75">
      <c r="A84"/>
      <c r="C84" s="47"/>
      <c r="D84" s="58"/>
      <c r="E84" s="58"/>
      <c r="F84" s="58"/>
      <c r="G84" s="58"/>
      <c r="H84" s="58"/>
      <c r="I84" s="59"/>
    </row>
    <row r="85" spans="1:9" ht="12.75">
      <c r="A85"/>
      <c r="C85" s="47"/>
      <c r="D85" s="49"/>
      <c r="E85" s="49"/>
      <c r="F85" s="49"/>
      <c r="G85" s="49"/>
      <c r="H85" s="49"/>
      <c r="I85" s="49"/>
    </row>
    <row r="86" spans="1:9" ht="12.75">
      <c r="A86"/>
      <c r="C86" s="44" t="str">
        <f>D23</f>
        <v>Mil. Press</v>
      </c>
      <c r="D86" s="58"/>
      <c r="E86" s="45" t="s">
        <v>19</v>
      </c>
      <c r="F86" s="58"/>
      <c r="G86" s="45" t="s">
        <v>19</v>
      </c>
      <c r="H86" s="58"/>
      <c r="I86" s="45" t="s">
        <v>19</v>
      </c>
    </row>
    <row r="87" spans="1:9" ht="12.75">
      <c r="A87"/>
      <c r="C87" s="47"/>
      <c r="D87" s="58"/>
      <c r="E87" s="45" t="str">
        <f>CONCATENATE("5x")&amp;ROUND((I23*0.65)/$F$18,0/5)*$F$18</f>
        <v>5x90</v>
      </c>
      <c r="F87" s="58"/>
      <c r="G87" s="45" t="str">
        <f>CONCATENATE("3x")&amp;ROUND((I23*0.7)/$F$18,0/5)*$F$18</f>
        <v>3x95</v>
      </c>
      <c r="H87" s="58"/>
      <c r="I87" s="45" t="str">
        <f>CONCATENATE("5x")&amp;ROUND((I23*0.75)/$F$18,0/5)*$F$18</f>
        <v>5x100</v>
      </c>
    </row>
    <row r="88" spans="1:9" ht="12.75">
      <c r="A88"/>
      <c r="C88" s="47"/>
      <c r="D88" s="58"/>
      <c r="E88" s="45" t="str">
        <f>CONCATENATE("5x")&amp;ROUND((I23*0.75)/$F$18,0/5)*$F$18</f>
        <v>5x100</v>
      </c>
      <c r="F88" s="58"/>
      <c r="G88" s="45" t="str">
        <f>CONCATENATE("3x")&amp;ROUND((I23*0.8)/$F$18,0/5)*$F$18</f>
        <v>3x110</v>
      </c>
      <c r="H88" s="58"/>
      <c r="I88" s="45" t="str">
        <f>CONCATENATE("3x")&amp;ROUND((I23*0.85)/$F$18,0/5)*$F$18</f>
        <v>3x115</v>
      </c>
    </row>
    <row r="89" spans="1:9" ht="12.75">
      <c r="A89"/>
      <c r="C89" s="55"/>
      <c r="D89" s="60"/>
      <c r="E89" s="48" t="str">
        <f>CONCATENATE("&gt;5x")&amp;ROUND((I23*0.85)/$F$18,0/5)*$F$18</f>
        <v>&gt;5x115</v>
      </c>
      <c r="F89" s="60"/>
      <c r="G89" s="48" t="str">
        <f>CONCATENATE("&gt;3x")&amp;ROUND((I23*0.9)/$F$18,0/5)*$F$18</f>
        <v>&gt;3x120</v>
      </c>
      <c r="H89" s="60"/>
      <c r="I89" s="48" t="str">
        <f>CONCATENATE("&gt;1x")&amp;ROUND((I23*0.95)/$F$18,0/5)*$F$18</f>
        <v>&gt;1x130</v>
      </c>
    </row>
    <row r="90" spans="1:9" ht="12.75">
      <c r="A90"/>
      <c r="C90"/>
      <c r="D90"/>
      <c r="E90"/>
      <c r="F90"/>
      <c r="G90"/>
      <c r="H90"/>
      <c r="I90"/>
    </row>
    <row r="91" spans="1:9" ht="12.75">
      <c r="A91"/>
      <c r="C91"/>
      <c r="D91"/>
      <c r="E91"/>
      <c r="F91"/>
      <c r="G91"/>
      <c r="H91"/>
      <c r="I91"/>
    </row>
    <row r="92" spans="1:9" ht="12.75">
      <c r="A92"/>
      <c r="C92"/>
      <c r="D92"/>
      <c r="E92"/>
      <c r="F92"/>
      <c r="G92"/>
      <c r="H92"/>
      <c r="I92"/>
    </row>
    <row r="93" spans="1:9" ht="12.75">
      <c r="A93"/>
      <c r="C93"/>
      <c r="D93"/>
      <c r="E93"/>
      <c r="F93"/>
      <c r="G93"/>
      <c r="H93"/>
      <c r="I93"/>
    </row>
    <row r="94" spans="1:9" ht="12.75">
      <c r="A94"/>
      <c r="C94"/>
      <c r="D94"/>
      <c r="E94"/>
      <c r="F94"/>
      <c r="G94"/>
      <c r="H94"/>
      <c r="I94"/>
    </row>
    <row r="95" spans="1:9" ht="12.75">
      <c r="A95"/>
      <c r="C95"/>
      <c r="D95"/>
      <c r="E95"/>
      <c r="F95"/>
      <c r="G95"/>
      <c r="H95"/>
      <c r="I95"/>
    </row>
    <row r="96" spans="1:9" ht="12.75">
      <c r="A96"/>
      <c r="C96"/>
      <c r="D96"/>
      <c r="E96"/>
      <c r="F96"/>
      <c r="G96"/>
      <c r="H96"/>
      <c r="I96"/>
    </row>
    <row r="97" spans="1:9" ht="12.75">
      <c r="A97"/>
      <c r="C97"/>
      <c r="D97"/>
      <c r="E97"/>
      <c r="F97"/>
      <c r="G97"/>
      <c r="H97"/>
      <c r="I97"/>
    </row>
    <row r="98" spans="1:9" ht="12.75">
      <c r="A98"/>
      <c r="C98"/>
      <c r="D98"/>
      <c r="E98"/>
      <c r="F98"/>
      <c r="G98"/>
      <c r="H98"/>
      <c r="I98"/>
    </row>
    <row r="99" spans="1:9" ht="12.75">
      <c r="A99"/>
      <c r="C99"/>
      <c r="D99"/>
      <c r="E99"/>
      <c r="F99"/>
      <c r="G99"/>
      <c r="H99"/>
      <c r="I99"/>
    </row>
    <row r="100" spans="1:9" ht="12.75">
      <c r="A100"/>
      <c r="C100"/>
      <c r="D100"/>
      <c r="E100"/>
      <c r="F100"/>
      <c r="G100"/>
      <c r="H100"/>
      <c r="I100"/>
    </row>
    <row r="101" spans="1:9" ht="12.75">
      <c r="A101"/>
      <c r="C101"/>
      <c r="D101"/>
      <c r="E101"/>
      <c r="F101"/>
      <c r="G101"/>
      <c r="H101"/>
      <c r="I101"/>
    </row>
    <row r="102" spans="1:9" ht="12.75">
      <c r="A102"/>
      <c r="C102"/>
      <c r="D102"/>
      <c r="E102"/>
      <c r="F102"/>
      <c r="G102"/>
      <c r="H102"/>
      <c r="I102"/>
    </row>
    <row r="103" spans="1:9" ht="12.75">
      <c r="A103"/>
      <c r="C103"/>
      <c r="D103"/>
      <c r="E103"/>
      <c r="F103"/>
      <c r="G103"/>
      <c r="H103"/>
      <c r="I103"/>
    </row>
    <row r="104" spans="1:9" ht="12.75">
      <c r="A104"/>
      <c r="C104"/>
      <c r="D104"/>
      <c r="E104"/>
      <c r="F104"/>
      <c r="G104"/>
      <c r="H104"/>
      <c r="I104"/>
    </row>
    <row r="105" spans="1:9" ht="12.75">
      <c r="A105"/>
      <c r="C105"/>
      <c r="D105"/>
      <c r="E105"/>
      <c r="F105"/>
      <c r="G105"/>
      <c r="H105"/>
      <c r="I105"/>
    </row>
    <row r="106" spans="1:9" ht="12.75">
      <c r="A106"/>
      <c r="C106"/>
      <c r="D106"/>
      <c r="E106"/>
      <c r="F106"/>
      <c r="G106"/>
      <c r="H106"/>
      <c r="I106"/>
    </row>
    <row r="107" spans="1:9" ht="12.75">
      <c r="A107"/>
      <c r="C107"/>
      <c r="D107"/>
      <c r="E107"/>
      <c r="F107"/>
      <c r="G107"/>
      <c r="H107"/>
      <c r="I107"/>
    </row>
    <row r="108" spans="1:9" ht="12.75">
      <c r="A108"/>
      <c r="C108"/>
      <c r="D108"/>
      <c r="E108"/>
      <c r="F108"/>
      <c r="G108"/>
      <c r="H108"/>
      <c r="I108"/>
    </row>
    <row r="109" spans="1:9" ht="12.75">
      <c r="A109"/>
      <c r="C109"/>
      <c r="D109"/>
      <c r="E109"/>
      <c r="F109"/>
      <c r="G109"/>
      <c r="H109"/>
      <c r="I109"/>
    </row>
    <row r="110" spans="1:9" ht="12.75">
      <c r="A110"/>
      <c r="C110"/>
      <c r="D110"/>
      <c r="E110"/>
      <c r="F110"/>
      <c r="G110"/>
      <c r="H110"/>
      <c r="I110"/>
    </row>
    <row r="111" spans="2:8" ht="12.75">
      <c r="B111"/>
      <c r="C111"/>
      <c r="D111"/>
      <c r="E111"/>
      <c r="F111"/>
      <c r="G111"/>
      <c r="H111"/>
    </row>
    <row r="112" spans="2:8" ht="12.75">
      <c r="B112"/>
      <c r="C112"/>
      <c r="D112"/>
      <c r="E112"/>
      <c r="F112"/>
      <c r="G112"/>
      <c r="H112"/>
    </row>
    <row r="113" spans="2:8" ht="12.75">
      <c r="B113"/>
      <c r="C113"/>
      <c r="D113"/>
      <c r="E113"/>
      <c r="F113"/>
      <c r="G113"/>
      <c r="H113"/>
    </row>
    <row r="114" spans="2:8" ht="12.75">
      <c r="B114"/>
      <c r="C114"/>
      <c r="D114"/>
      <c r="E114"/>
      <c r="F114"/>
      <c r="G114"/>
      <c r="H114"/>
    </row>
    <row r="115" spans="2:8" ht="12.75">
      <c r="B115"/>
      <c r="C115"/>
      <c r="D115"/>
      <c r="E115"/>
      <c r="F115"/>
      <c r="G115"/>
      <c r="H115"/>
    </row>
    <row r="116" spans="2:8" ht="12.75">
      <c r="B116"/>
      <c r="C116"/>
      <c r="D116"/>
      <c r="E116"/>
      <c r="F116"/>
      <c r="G116"/>
      <c r="H116"/>
    </row>
  </sheetData>
  <mergeCells count="5">
    <mergeCell ref="E16:H16"/>
    <mergeCell ref="A1:L3"/>
    <mergeCell ref="A4:L5"/>
    <mergeCell ref="B7:K13"/>
    <mergeCell ref="E15:H15"/>
  </mergeCells>
  <hyperlinks>
    <hyperlink ref="E15" r:id="rId1" display="5/3/1 for Raw Strength by Jim Wendler"/>
    <hyperlink ref="E16" r:id="rId2" display="Write-up for Jim Wendler's 5/3/1 Progra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4"/>
  <sheetViews>
    <sheetView workbookViewId="0" topLeftCell="A15">
      <selection activeCell="A45" sqref="A45"/>
    </sheetView>
  </sheetViews>
  <sheetFormatPr defaultColWidth="11.421875" defaultRowHeight="12.75"/>
  <cols>
    <col min="1" max="1" width="14.28125" style="1" customWidth="1"/>
    <col min="2" max="2" width="14.140625" style="1" customWidth="1"/>
    <col min="3" max="3" width="13.00390625" style="2" customWidth="1"/>
    <col min="4" max="4" width="12.421875" style="1" customWidth="1"/>
    <col min="5" max="5" width="14.28125" style="1" customWidth="1"/>
    <col min="6" max="6" width="12.421875" style="1" customWidth="1"/>
    <col min="7" max="7" width="12.7109375" style="1" customWidth="1"/>
    <col min="8" max="8" width="11.421875" style="1" customWidth="1"/>
    <col min="9" max="9" width="12.8515625" style="1" customWidth="1"/>
    <col min="10" max="12" width="11.421875" style="1" customWidth="1"/>
    <col min="13" max="14" width="11.28125" style="1" customWidth="1"/>
    <col min="15" max="20" width="11.421875" style="1" customWidth="1"/>
    <col min="21" max="16384" width="9.00390625" style="1" customWidth="1"/>
  </cols>
  <sheetData>
    <row r="1" spans="1:12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1" ht="12.75" customHeight="1">
      <c r="B7" s="65" t="s">
        <v>2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2.75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1" ht="12.7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1" ht="12.75"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2:11" ht="12.75"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5:8" ht="12.75">
      <c r="E14" s="4"/>
      <c r="F14" s="2"/>
      <c r="G14" s="2"/>
      <c r="H14" s="2"/>
    </row>
    <row r="15" spans="2:8" ht="12.75">
      <c r="B15" s="1" t="s">
        <v>3</v>
      </c>
      <c r="E15" s="66" t="s">
        <v>4</v>
      </c>
      <c r="F15" s="66"/>
      <c r="G15" s="66"/>
      <c r="H15" s="66"/>
    </row>
    <row r="16" spans="3:11" ht="12.75">
      <c r="C16" s="5"/>
      <c r="D16" s="5"/>
      <c r="E16" s="67" t="s">
        <v>5</v>
      </c>
      <c r="F16" s="67"/>
      <c r="G16" s="67"/>
      <c r="H16" s="67"/>
      <c r="I16" s="5"/>
      <c r="J16" s="5"/>
      <c r="K16" s="5"/>
    </row>
    <row r="17" ht="12.75"/>
    <row r="18" spans="2:11" ht="12.75">
      <c r="B18" s="6"/>
      <c r="C18" s="7"/>
      <c r="D18" s="8" t="s">
        <v>6</v>
      </c>
      <c r="E18" s="9"/>
      <c r="F18" s="10">
        <v>5</v>
      </c>
      <c r="G18" s="11"/>
      <c r="H18" s="12"/>
      <c r="I18" s="12"/>
      <c r="J18" s="13"/>
      <c r="K18" s="14"/>
    </row>
    <row r="19" spans="2:11" ht="12.75">
      <c r="B19" s="15"/>
      <c r="C19" s="16"/>
      <c r="D19" s="17"/>
      <c r="E19" s="18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1"/>
      <c r="K19" s="22"/>
    </row>
    <row r="20" spans="2:11" ht="12.75">
      <c r="B20" s="15"/>
      <c r="C20" s="16"/>
      <c r="D20" s="23" t="s">
        <v>15</v>
      </c>
      <c r="E20" s="24">
        <v>100</v>
      </c>
      <c r="F20" s="10">
        <v>1</v>
      </c>
      <c r="G20" s="25">
        <f>(E20)/(1.0278-(0.0278*F20))</f>
        <v>100</v>
      </c>
      <c r="H20" s="26">
        <f>ROUND((G20*(1.0278-(0.0278*5)))/$F$18,0/5)*$F$18</f>
        <v>90</v>
      </c>
      <c r="I20" s="26">
        <f>0.9*G20</f>
        <v>90</v>
      </c>
      <c r="J20" s="21"/>
      <c r="K20" s="22"/>
    </row>
    <row r="21" spans="2:11" ht="12.75">
      <c r="B21" s="15"/>
      <c r="C21" s="16"/>
      <c r="D21" s="27" t="s">
        <v>14</v>
      </c>
      <c r="E21" s="28">
        <v>100</v>
      </c>
      <c r="F21" s="28">
        <v>1</v>
      </c>
      <c r="G21" s="29">
        <f>(E21)/(1.0278-(0.0278*F21))</f>
        <v>100</v>
      </c>
      <c r="H21" s="30">
        <f>ROUND((G21*(1.0278-(0.0278*5)))/$F$18,0/5)*$F$18</f>
        <v>90</v>
      </c>
      <c r="I21" s="30">
        <f>0.9*G21</f>
        <v>90</v>
      </c>
      <c r="J21" s="21"/>
      <c r="K21" s="22"/>
    </row>
    <row r="22" spans="2:11" ht="12.75">
      <c r="B22" s="15"/>
      <c r="C22" s="16"/>
      <c r="D22" s="27" t="s">
        <v>13</v>
      </c>
      <c r="E22" s="28">
        <v>100</v>
      </c>
      <c r="F22" s="28">
        <v>1</v>
      </c>
      <c r="G22" s="29">
        <f>(E22)/(1.0278-(0.0278*F22))</f>
        <v>100</v>
      </c>
      <c r="H22" s="30">
        <f>ROUND((G22*(1.0278-(0.0278*5)))/$F$18,0/5)*$F$18</f>
        <v>90</v>
      </c>
      <c r="I22" s="30">
        <f>0.9*G22</f>
        <v>90</v>
      </c>
      <c r="J22" s="21"/>
      <c r="K22" s="22"/>
    </row>
    <row r="23" spans="2:11" ht="12.75">
      <c r="B23" s="31"/>
      <c r="C23" s="32"/>
      <c r="D23" s="33" t="s">
        <v>12</v>
      </c>
      <c r="E23" s="34">
        <v>100</v>
      </c>
      <c r="F23" s="34">
        <v>1</v>
      </c>
      <c r="G23" s="35">
        <f>(E23)/(1.0278-(0.0278*F23))</f>
        <v>100</v>
      </c>
      <c r="H23" s="36">
        <f>ROUND((G23*(1.0278-(0.0278*5)))/$F$18,0/5)*$F$18</f>
        <v>90</v>
      </c>
      <c r="I23" s="36">
        <f>0.9*G23</f>
        <v>90</v>
      </c>
      <c r="J23" s="37"/>
      <c r="K23" s="38"/>
    </row>
    <row r="25" spans="1:256" ht="12.75">
      <c r="A25"/>
      <c r="C25" s="39"/>
      <c r="D25" s="39"/>
      <c r="E25" s="39"/>
      <c r="F25" s="39"/>
      <c r="G25" s="39"/>
      <c r="H25" s="39"/>
      <c r="I25" s="39"/>
      <c r="IV25" s="4"/>
    </row>
    <row r="26" spans="1:256" ht="12.75">
      <c r="A26"/>
      <c r="B26" s="40" t="s">
        <v>24</v>
      </c>
      <c r="C26" s="41" t="s">
        <v>16</v>
      </c>
      <c r="D26" s="41" t="s">
        <v>20</v>
      </c>
      <c r="E26" s="41" t="s">
        <v>17</v>
      </c>
      <c r="F26" s="41" t="s">
        <v>21</v>
      </c>
      <c r="G26" s="41" t="s">
        <v>18</v>
      </c>
      <c r="H26" s="41" t="s">
        <v>22</v>
      </c>
      <c r="I26" s="42"/>
      <c r="J26"/>
      <c r="K26"/>
      <c r="L26"/>
      <c r="M26"/>
      <c r="N26"/>
      <c r="O26" s="43"/>
      <c r="P26" s="43"/>
      <c r="Q26" s="43"/>
      <c r="R26" s="43"/>
      <c r="IV26" s="4"/>
    </row>
    <row r="27" spans="1:256" ht="12.75">
      <c r="A27"/>
      <c r="B27" s="44" t="str">
        <f>D20</f>
        <v>Mil. Press</v>
      </c>
      <c r="C27" s="45" t="s">
        <v>19</v>
      </c>
      <c r="D27" s="58"/>
      <c r="E27" s="58"/>
      <c r="F27" s="58"/>
      <c r="G27" s="45" t="s">
        <v>19</v>
      </c>
      <c r="H27" s="58"/>
      <c r="I27" s="42"/>
      <c r="J27"/>
      <c r="K27"/>
      <c r="L27"/>
      <c r="M27"/>
      <c r="N27"/>
      <c r="O27" s="46"/>
      <c r="P27" s="46"/>
      <c r="Q27" s="46"/>
      <c r="R27" s="46"/>
      <c r="IV27" s="4"/>
    </row>
    <row r="28" spans="1:256" ht="12.75">
      <c r="A28"/>
      <c r="B28" s="47"/>
      <c r="C28" s="45" t="str">
        <f>CONCATENATE("5x")&amp;ROUND((I20*0.65)/$F$18,0/5)*$F$18</f>
        <v>5x60</v>
      </c>
      <c r="D28" s="58"/>
      <c r="E28" s="58"/>
      <c r="F28" s="58"/>
      <c r="G28" s="45" t="str">
        <f>CONCATENATE("5x")&amp;ROUND((I20*0.4)/$F$18,0/5)*$F$18</f>
        <v>5x35</v>
      </c>
      <c r="H28" s="58"/>
      <c r="I28" s="42"/>
      <c r="J28"/>
      <c r="K28"/>
      <c r="L28"/>
      <c r="M28"/>
      <c r="N28"/>
      <c r="O28" s="46"/>
      <c r="P28" s="46"/>
      <c r="Q28" s="46"/>
      <c r="R28" s="46"/>
      <c r="IV28" s="4"/>
    </row>
    <row r="29" spans="1:256" ht="12.75">
      <c r="A29"/>
      <c r="B29" s="47"/>
      <c r="C29" s="45" t="str">
        <f>CONCATENATE("5x")&amp;ROUND((I20*0.75)/$F$18,0/5)*$F$18</f>
        <v>5x70</v>
      </c>
      <c r="D29" s="58"/>
      <c r="E29" s="58"/>
      <c r="F29" s="58"/>
      <c r="G29" s="45" t="str">
        <f>CONCATENATE("5x")&amp;ROUND((I20*0.5)/$F$18,0/5)*$F$18</f>
        <v>5x45</v>
      </c>
      <c r="H29" s="58"/>
      <c r="I29" s="42"/>
      <c r="J29"/>
      <c r="K29"/>
      <c r="L29"/>
      <c r="M29"/>
      <c r="N29"/>
      <c r="O29" s="46"/>
      <c r="P29" s="46"/>
      <c r="Q29" s="46"/>
      <c r="R29" s="46"/>
      <c r="IV29" s="4"/>
    </row>
    <row r="30" spans="1:256" ht="12.75">
      <c r="A30"/>
      <c r="B30" s="47"/>
      <c r="C30" s="48" t="str">
        <f>CONCATENATE("&gt;5x")&amp;ROUND((I20*0.85)/$F$18,0/5)*$F$18</f>
        <v>&gt;5x75</v>
      </c>
      <c r="D30" s="58"/>
      <c r="E30" s="58"/>
      <c r="F30" s="58"/>
      <c r="G30" s="48" t="str">
        <f>CONCATENATE("5x")&amp;ROUND((I20*0.6)/$F$18,0/5)*$F$18</f>
        <v>5x55</v>
      </c>
      <c r="H30" s="58"/>
      <c r="I30" s="42"/>
      <c r="J30"/>
      <c r="K30"/>
      <c r="L30"/>
      <c r="M30"/>
      <c r="N30"/>
      <c r="O30" s="46"/>
      <c r="P30" s="46"/>
      <c r="Q30" s="46"/>
      <c r="R30" s="46"/>
      <c r="IV30" s="4"/>
    </row>
    <row r="31" spans="1:256" ht="12.75">
      <c r="A31"/>
      <c r="B31" s="47"/>
      <c r="C31" s="49"/>
      <c r="D31" s="49"/>
      <c r="E31" s="49"/>
      <c r="F31" s="49"/>
      <c r="G31" s="49"/>
      <c r="H31" s="49"/>
      <c r="I31" s="42"/>
      <c r="J31"/>
      <c r="K31"/>
      <c r="L31"/>
      <c r="M31"/>
      <c r="N31"/>
      <c r="O31" s="50"/>
      <c r="P31" s="50"/>
      <c r="Q31" s="50"/>
      <c r="R31" s="50"/>
      <c r="IV31" s="4"/>
    </row>
    <row r="32" spans="1:256" ht="12.75">
      <c r="A32"/>
      <c r="B32" s="44" t="str">
        <f>D21</f>
        <v>Deadlift</v>
      </c>
      <c r="C32" s="58"/>
      <c r="D32" s="58"/>
      <c r="E32" s="58"/>
      <c r="F32" s="45" t="s">
        <v>19</v>
      </c>
      <c r="G32" s="58"/>
      <c r="H32" s="58"/>
      <c r="I32" s="42"/>
      <c r="J32"/>
      <c r="K32"/>
      <c r="L32"/>
      <c r="M32"/>
      <c r="N32"/>
      <c r="O32" s="51"/>
      <c r="P32" s="51"/>
      <c r="Q32" s="51"/>
      <c r="R32" s="51"/>
      <c r="IV32" s="4"/>
    </row>
    <row r="33" spans="1:256" ht="12.75">
      <c r="A33"/>
      <c r="B33" s="47"/>
      <c r="C33" s="58"/>
      <c r="D33" s="58"/>
      <c r="E33" s="58"/>
      <c r="F33" s="45" t="str">
        <f>CONCATENATE("5x")&amp;ROUND((I21*0.75)/$F$18,0/5)*$F$18</f>
        <v>5x70</v>
      </c>
      <c r="G33" s="58"/>
      <c r="H33" s="58"/>
      <c r="I33" s="42"/>
      <c r="J33"/>
      <c r="K33"/>
      <c r="L33"/>
      <c r="M33"/>
      <c r="N33"/>
      <c r="O33" s="52"/>
      <c r="P33" s="52"/>
      <c r="Q33" s="52"/>
      <c r="R33" s="52"/>
      <c r="IV33" s="4"/>
    </row>
    <row r="34" spans="1:256" ht="12.75">
      <c r="A34"/>
      <c r="B34" s="47"/>
      <c r="C34" s="58"/>
      <c r="D34" s="58"/>
      <c r="E34" s="58"/>
      <c r="F34" s="45" t="str">
        <f>CONCATENATE("3x")&amp;ROUND((I21*0.85)/$F$18,0/5)*$F$18</f>
        <v>3x75</v>
      </c>
      <c r="G34" s="58"/>
      <c r="H34" s="58"/>
      <c r="I34" s="42"/>
      <c r="J34"/>
      <c r="K34"/>
      <c r="L34"/>
      <c r="M34"/>
      <c r="N34"/>
      <c r="O34" s="52"/>
      <c r="P34" s="52"/>
      <c r="Q34" s="52"/>
      <c r="R34" s="52"/>
      <c r="IV34" s="4"/>
    </row>
    <row r="35" spans="1:256" ht="12.75">
      <c r="A35"/>
      <c r="B35" s="47"/>
      <c r="C35" s="58"/>
      <c r="D35" s="58"/>
      <c r="E35" s="58"/>
      <c r="F35" s="48" t="str">
        <f>CONCATENATE("&gt;1x")&amp;ROUND((I21*0.95)/$F$18,0/5)*$F$18</f>
        <v>&gt;1x85</v>
      </c>
      <c r="G35" s="58"/>
      <c r="H35" s="58"/>
      <c r="I35" s="42"/>
      <c r="J35"/>
      <c r="K35"/>
      <c r="L35"/>
      <c r="M35"/>
      <c r="N35"/>
      <c r="O35" s="52"/>
      <c r="P35" s="52"/>
      <c r="Q35" s="52"/>
      <c r="R35" s="52"/>
      <c r="IV35" s="4"/>
    </row>
    <row r="36" spans="1:256" ht="12.75">
      <c r="A36"/>
      <c r="B36" s="47"/>
      <c r="C36" s="49"/>
      <c r="D36" s="49"/>
      <c r="E36" s="49"/>
      <c r="F36" s="49"/>
      <c r="G36" s="49"/>
      <c r="H36" s="49"/>
      <c r="I36" s="42"/>
      <c r="J36"/>
      <c r="K36"/>
      <c r="L36"/>
      <c r="M36"/>
      <c r="N36"/>
      <c r="O36" s="54"/>
      <c r="P36" s="54"/>
      <c r="Q36" s="54"/>
      <c r="R36" s="54"/>
      <c r="IV36" s="4"/>
    </row>
    <row r="37" spans="1:256" ht="12.75">
      <c r="A37"/>
      <c r="B37" s="44" t="str">
        <f>D22</f>
        <v>Bench Press</v>
      </c>
      <c r="C37" s="58"/>
      <c r="D37" s="58"/>
      <c r="E37" s="45" t="s">
        <v>19</v>
      </c>
      <c r="F37" s="58"/>
      <c r="G37" s="58"/>
      <c r="H37" s="58"/>
      <c r="I37" s="42"/>
      <c r="J37"/>
      <c r="K37"/>
      <c r="L37"/>
      <c r="M37"/>
      <c r="N37"/>
      <c r="O37" s="51"/>
      <c r="P37" s="51"/>
      <c r="Q37" s="51"/>
      <c r="R37" s="51"/>
      <c r="IV37" s="4"/>
    </row>
    <row r="38" spans="1:256" ht="12.75">
      <c r="A38"/>
      <c r="B38" s="47"/>
      <c r="C38" s="58"/>
      <c r="D38" s="58"/>
      <c r="E38" s="45" t="str">
        <f>CONCATENATE("3x")&amp;ROUND((I22*0.7)/$F$18,0/5)*$F$18</f>
        <v>3x65</v>
      </c>
      <c r="F38" s="58"/>
      <c r="G38" s="58"/>
      <c r="H38" s="58"/>
      <c r="I38" s="42"/>
      <c r="J38"/>
      <c r="K38"/>
      <c r="L38"/>
      <c r="M38"/>
      <c r="N38"/>
      <c r="O38" s="52"/>
      <c r="P38" s="52"/>
      <c r="Q38" s="52"/>
      <c r="R38" s="52"/>
      <c r="IV38" s="4"/>
    </row>
    <row r="39" spans="1:256" ht="12.75">
      <c r="A39"/>
      <c r="B39" s="47"/>
      <c r="C39" s="58"/>
      <c r="D39" s="58"/>
      <c r="E39" s="45" t="str">
        <f>CONCATENATE("3x")&amp;ROUND((I22*0.8)/$F$18,0/5)*$F$18</f>
        <v>3x70</v>
      </c>
      <c r="F39" s="58"/>
      <c r="G39" s="58"/>
      <c r="H39" s="58"/>
      <c r="I39" s="42"/>
      <c r="J39"/>
      <c r="K39"/>
      <c r="L39"/>
      <c r="M39"/>
      <c r="N39"/>
      <c r="O39" s="52"/>
      <c r="P39" s="52"/>
      <c r="Q39" s="52"/>
      <c r="R39" s="52"/>
      <c r="IV39" s="4"/>
    </row>
    <row r="40" spans="1:256" ht="12.75">
      <c r="A40"/>
      <c r="B40" s="47"/>
      <c r="C40" s="58"/>
      <c r="D40" s="58"/>
      <c r="E40" s="48" t="str">
        <f>CONCATENATE("&gt;3x")&amp;ROUND((I22*0.9)/$F$18,0/5)*$F$18</f>
        <v>&gt;3x80</v>
      </c>
      <c r="F40" s="58"/>
      <c r="G40" s="58"/>
      <c r="H40" s="58"/>
      <c r="I40" s="42"/>
      <c r="J40"/>
      <c r="K40"/>
      <c r="L40"/>
      <c r="M40"/>
      <c r="N40"/>
      <c r="O40" s="52"/>
      <c r="P40" s="52"/>
      <c r="Q40" s="52"/>
      <c r="R40" s="52"/>
      <c r="IV40" s="4"/>
    </row>
    <row r="41" spans="1:256" ht="12.75">
      <c r="A41"/>
      <c r="B41" s="47"/>
      <c r="C41" s="49"/>
      <c r="D41" s="49"/>
      <c r="E41" s="49"/>
      <c r="F41" s="49"/>
      <c r="G41" s="49"/>
      <c r="H41" s="49"/>
      <c r="I41" s="42"/>
      <c r="J41"/>
      <c r="K41"/>
      <c r="L41"/>
      <c r="M41"/>
      <c r="N41"/>
      <c r="O41" s="54"/>
      <c r="P41" s="54"/>
      <c r="Q41" s="54"/>
      <c r="R41" s="54"/>
      <c r="IV41" s="4"/>
    </row>
    <row r="42" spans="1:256" ht="12.75">
      <c r="A42"/>
      <c r="B42" s="44" t="str">
        <f>D23</f>
        <v>Squat</v>
      </c>
      <c r="C42" s="58"/>
      <c r="D42" s="45" t="s">
        <v>19</v>
      </c>
      <c r="E42" s="58"/>
      <c r="F42" s="58"/>
      <c r="G42" s="58"/>
      <c r="H42" s="45" t="s">
        <v>19</v>
      </c>
      <c r="I42" s="42"/>
      <c r="J42"/>
      <c r="K42"/>
      <c r="L42"/>
      <c r="M42"/>
      <c r="N42"/>
      <c r="O42" s="51"/>
      <c r="P42" s="51"/>
      <c r="Q42" s="51"/>
      <c r="R42" s="51"/>
      <c r="IV42" s="4"/>
    </row>
    <row r="43" spans="1:256" ht="12.75">
      <c r="A43"/>
      <c r="B43" s="47"/>
      <c r="C43" s="58"/>
      <c r="D43" s="45" t="str">
        <f>CONCATENATE("5x")&amp;ROUND((I23*0.65)/$F$18,0/5)*$F$18</f>
        <v>5x60</v>
      </c>
      <c r="E43" s="58"/>
      <c r="F43" s="58"/>
      <c r="G43" s="58"/>
      <c r="H43" s="45" t="str">
        <f>CONCATENATE("5x")&amp;ROUND((I23*0.4)/$F$18,0/5)*$F$18</f>
        <v>5x35</v>
      </c>
      <c r="I43" s="42"/>
      <c r="J43"/>
      <c r="K43"/>
      <c r="L43"/>
      <c r="M43"/>
      <c r="N43"/>
      <c r="O43" s="52"/>
      <c r="P43" s="52"/>
      <c r="Q43" s="52"/>
      <c r="R43" s="52"/>
      <c r="IV43" s="4"/>
    </row>
    <row r="44" spans="1:256" ht="12.75">
      <c r="A44"/>
      <c r="B44" s="47"/>
      <c r="C44" s="58"/>
      <c r="D44" s="45" t="str">
        <f>CONCATENATE("5x")&amp;ROUND((I23*0.75)/$F$18,0/5)*$F$18</f>
        <v>5x70</v>
      </c>
      <c r="E44" s="58"/>
      <c r="F44" s="58"/>
      <c r="G44" s="58"/>
      <c r="H44" s="45" t="str">
        <f>CONCATENATE("5x")&amp;ROUND((I23*0.5)/$F$18,0/5)*$F$18</f>
        <v>5x45</v>
      </c>
      <c r="I44" s="42"/>
      <c r="J44"/>
      <c r="K44"/>
      <c r="L44"/>
      <c r="M44"/>
      <c r="N44"/>
      <c r="O44" s="52"/>
      <c r="P44" s="52"/>
      <c r="Q44" s="52"/>
      <c r="R44" s="52"/>
      <c r="IV44" s="4"/>
    </row>
    <row r="45" spans="1:256" ht="12.75">
      <c r="A45"/>
      <c r="B45" s="47"/>
      <c r="C45" s="58"/>
      <c r="D45" s="48" t="str">
        <f>CONCATENATE("&gt;5x")&amp;ROUND((I23*0.85)/$F$18,0/5)*$F$18</f>
        <v>&gt;5x75</v>
      </c>
      <c r="E45" s="58"/>
      <c r="F45" s="58"/>
      <c r="G45" s="58"/>
      <c r="H45" s="48" t="str">
        <f>CONCATENATE("5x")&amp;ROUND((I23*0.6)/$F$18,0/5)*$F$18</f>
        <v>5x55</v>
      </c>
      <c r="I45" s="42"/>
      <c r="J45"/>
      <c r="K45"/>
      <c r="L45"/>
      <c r="M45"/>
      <c r="N45"/>
      <c r="O45" s="52"/>
      <c r="P45" s="52"/>
      <c r="Q45" s="52"/>
      <c r="R45" s="52"/>
      <c r="IV45" s="4"/>
    </row>
    <row r="46" spans="1:256" ht="12.75">
      <c r="A46"/>
      <c r="B46" s="53" t="s">
        <v>25</v>
      </c>
      <c r="C46" s="41"/>
      <c r="D46" s="41"/>
      <c r="E46" s="41"/>
      <c r="F46" s="41"/>
      <c r="G46" s="41"/>
      <c r="H46" s="41"/>
      <c r="I46" s="42"/>
      <c r="J46"/>
      <c r="K46"/>
      <c r="L46"/>
      <c r="M46"/>
      <c r="N46"/>
      <c r="O46" s="52"/>
      <c r="P46" s="52"/>
      <c r="Q46" s="52"/>
      <c r="R46" s="52"/>
      <c r="IV46" s="4"/>
    </row>
    <row r="47" spans="1:256" ht="12.75">
      <c r="A47"/>
      <c r="B47" s="44" t="str">
        <f>D20</f>
        <v>Mil. Press</v>
      </c>
      <c r="C47" s="58"/>
      <c r="D47" s="45" t="s">
        <v>19</v>
      </c>
      <c r="E47" s="58"/>
      <c r="F47" s="58"/>
      <c r="G47" s="58"/>
      <c r="H47" s="59" t="s">
        <v>27</v>
      </c>
      <c r="I47" s="42"/>
      <c r="J47"/>
      <c r="K47"/>
      <c r="L47"/>
      <c r="M47"/>
      <c r="N47"/>
      <c r="O47" s="4"/>
      <c r="P47" s="61"/>
      <c r="Q47" s="61"/>
      <c r="R47" s="61"/>
      <c r="S47" s="61"/>
      <c r="IV47" s="4"/>
    </row>
    <row r="48" spans="1:256" ht="12.75">
      <c r="A48"/>
      <c r="B48" s="47"/>
      <c r="C48" s="58"/>
      <c r="D48" s="45" t="str">
        <f>CONCATENATE("3x")&amp;ROUND((I20*0.7)/$F$18,0/5)*$F$18</f>
        <v>3x65</v>
      </c>
      <c r="E48" s="58"/>
      <c r="F48" s="58"/>
      <c r="G48" s="58"/>
      <c r="H48" s="59" t="s">
        <v>27</v>
      </c>
      <c r="I48" s="42"/>
      <c r="J48"/>
      <c r="K48"/>
      <c r="L48"/>
      <c r="M48"/>
      <c r="N48"/>
      <c r="O48" s="52"/>
      <c r="P48" s="52"/>
      <c r="Q48" s="52"/>
      <c r="R48" s="52"/>
      <c r="IV48" s="4"/>
    </row>
    <row r="49" spans="1:256" ht="12.75">
      <c r="A49"/>
      <c r="B49" s="47"/>
      <c r="C49" s="58"/>
      <c r="D49" s="45" t="str">
        <f>CONCATENATE("3x")&amp;ROUND((I20*0.8)/$F$18,0/5)*$F$18</f>
        <v>3x70</v>
      </c>
      <c r="E49" s="58"/>
      <c r="F49" s="58"/>
      <c r="G49" s="58"/>
      <c r="H49" s="59" t="s">
        <v>27</v>
      </c>
      <c r="I49" s="42"/>
      <c r="J49"/>
      <c r="K49"/>
      <c r="L49"/>
      <c r="M49"/>
      <c r="N49"/>
      <c r="O49" s="52"/>
      <c r="P49" s="52"/>
      <c r="Q49" s="52"/>
      <c r="R49" s="52"/>
      <c r="IV49" s="4"/>
    </row>
    <row r="50" spans="1:256" ht="12.75">
      <c r="A50"/>
      <c r="B50" s="47"/>
      <c r="C50" s="58"/>
      <c r="D50" s="48" t="str">
        <f>CONCATENATE("&gt;3x")&amp;ROUND((I20*0.9)/$F$18,0/5)*$F$18</f>
        <v>&gt;3x80</v>
      </c>
      <c r="E50" s="58"/>
      <c r="F50" s="58"/>
      <c r="G50" s="58"/>
      <c r="H50" s="59" t="s">
        <v>27</v>
      </c>
      <c r="I50" s="42"/>
      <c r="J50"/>
      <c r="K50"/>
      <c r="L50"/>
      <c r="M50"/>
      <c r="N50"/>
      <c r="O50" s="52"/>
      <c r="P50" s="52"/>
      <c r="Q50" s="52"/>
      <c r="R50" s="52"/>
      <c r="IV50" s="4"/>
    </row>
    <row r="51" spans="1:256" ht="12.75">
      <c r="A51"/>
      <c r="B51" s="47"/>
      <c r="C51" s="49"/>
      <c r="D51" s="49"/>
      <c r="E51" s="49"/>
      <c r="F51" s="49"/>
      <c r="G51" s="49"/>
      <c r="H51" s="49"/>
      <c r="I51" s="42"/>
      <c r="J51"/>
      <c r="K51"/>
      <c r="L51"/>
      <c r="M51"/>
      <c r="N51"/>
      <c r="O51" s="54"/>
      <c r="P51" s="54"/>
      <c r="Q51" s="54"/>
      <c r="R51" s="54"/>
      <c r="IV51" s="4"/>
    </row>
    <row r="52" spans="1:256" ht="12.75">
      <c r="A52"/>
      <c r="B52" s="44" t="str">
        <f>D21</f>
        <v>Deadlift</v>
      </c>
      <c r="C52" s="45" t="s">
        <v>19</v>
      </c>
      <c r="D52" s="58"/>
      <c r="E52" s="58"/>
      <c r="F52" s="58"/>
      <c r="G52" s="45" t="s">
        <v>19</v>
      </c>
      <c r="H52" s="59" t="s">
        <v>27</v>
      </c>
      <c r="I52" s="42"/>
      <c r="J52"/>
      <c r="K52"/>
      <c r="L52"/>
      <c r="M52"/>
      <c r="N52"/>
      <c r="O52" s="51"/>
      <c r="P52" s="51"/>
      <c r="Q52" s="51"/>
      <c r="R52" s="51"/>
      <c r="IV52" s="4"/>
    </row>
    <row r="53" spans="1:256" ht="12.75">
      <c r="A53"/>
      <c r="B53" s="47"/>
      <c r="C53" s="45" t="str">
        <f>CONCATENATE("5x")&amp;ROUND((I21*0.65)/$F$18,0/5)*$F$18</f>
        <v>5x60</v>
      </c>
      <c r="D53" s="58"/>
      <c r="E53" s="58"/>
      <c r="F53" s="58"/>
      <c r="G53" s="45" t="str">
        <f>CONCATENATE("5x")&amp;ROUND((I21*0.4)/$F$18,0/5)*$F$18</f>
        <v>5x35</v>
      </c>
      <c r="H53" s="59" t="s">
        <v>27</v>
      </c>
      <c r="I53" s="42"/>
      <c r="J53"/>
      <c r="K53"/>
      <c r="L53"/>
      <c r="M53"/>
      <c r="N53"/>
      <c r="O53" s="4"/>
      <c r="P53" s="52"/>
      <c r="Q53" s="52"/>
      <c r="R53" s="52"/>
      <c r="S53" s="52"/>
      <c r="IV53" s="4"/>
    </row>
    <row r="54" spans="1:256" ht="12.75">
      <c r="A54"/>
      <c r="B54" s="47"/>
      <c r="C54" s="45" t="str">
        <f>CONCATENATE("5x")&amp;ROUND((I21*0.75)/$F$18,0/5)*$F$18</f>
        <v>5x70</v>
      </c>
      <c r="D54" s="58"/>
      <c r="E54" s="58"/>
      <c r="F54" s="58"/>
      <c r="G54" s="45" t="str">
        <f>CONCATENATE("5x")&amp;ROUND((I21*0.5)/$F$18,0/5)*$F$18</f>
        <v>5x45</v>
      </c>
      <c r="H54" s="59" t="s">
        <v>27</v>
      </c>
      <c r="I54" s="42"/>
      <c r="J54"/>
      <c r="K54"/>
      <c r="L54"/>
      <c r="M54"/>
      <c r="N54"/>
      <c r="O54" s="4"/>
      <c r="P54" s="52"/>
      <c r="Q54" s="52"/>
      <c r="R54" s="52"/>
      <c r="S54" s="52"/>
      <c r="IV54" s="4"/>
    </row>
    <row r="55" spans="1:256" ht="12.75">
      <c r="A55"/>
      <c r="B55" s="47"/>
      <c r="C55" s="48" t="str">
        <f>CONCATENATE("&gt;5x")&amp;ROUND((I21*0.85)/$F$18,0/5)*$F$18</f>
        <v>&gt;5x75</v>
      </c>
      <c r="D55" s="58"/>
      <c r="E55" s="58"/>
      <c r="F55" s="58"/>
      <c r="G55" s="48" t="str">
        <f>CONCATENATE("5x")&amp;ROUND((I21*0.6)/$F$18,0/5)*$F$18</f>
        <v>5x55</v>
      </c>
      <c r="H55" s="59" t="s">
        <v>27</v>
      </c>
      <c r="I55" s="42"/>
      <c r="J55"/>
      <c r="K55"/>
      <c r="L55"/>
      <c r="M55"/>
      <c r="N55"/>
      <c r="O55" s="4"/>
      <c r="P55" s="52"/>
      <c r="Q55" s="52"/>
      <c r="R55" s="52"/>
      <c r="S55" s="52"/>
      <c r="IV55" s="4"/>
    </row>
    <row r="56" spans="1:256" ht="12.75">
      <c r="A56"/>
      <c r="B56" s="47"/>
      <c r="C56" s="49"/>
      <c r="D56" s="49"/>
      <c r="E56" s="49"/>
      <c r="F56" s="49"/>
      <c r="G56" s="49"/>
      <c r="H56" s="49"/>
      <c r="I56" s="42"/>
      <c r="J56"/>
      <c r="K56"/>
      <c r="L56"/>
      <c r="M56"/>
      <c r="N56"/>
      <c r="O56" s="4"/>
      <c r="P56" s="54"/>
      <c r="Q56" s="54"/>
      <c r="R56" s="54"/>
      <c r="S56" s="54"/>
      <c r="IV56" s="4"/>
    </row>
    <row r="57" spans="1:256" ht="12.75">
      <c r="A57"/>
      <c r="B57" s="44" t="str">
        <f>D22</f>
        <v>Bench Press</v>
      </c>
      <c r="C57" s="58"/>
      <c r="D57" s="58"/>
      <c r="E57" s="58"/>
      <c r="F57" s="45" t="s">
        <v>19</v>
      </c>
      <c r="G57" s="58"/>
      <c r="H57" s="59" t="s">
        <v>27</v>
      </c>
      <c r="I57" s="42"/>
      <c r="J57"/>
      <c r="K57"/>
      <c r="L57"/>
      <c r="M57"/>
      <c r="N57"/>
      <c r="O57" s="51"/>
      <c r="P57" s="51"/>
      <c r="Q57" s="51"/>
      <c r="R57" s="51"/>
      <c r="IV57" s="4"/>
    </row>
    <row r="58" spans="1:256" ht="12.75">
      <c r="A58"/>
      <c r="B58" s="47"/>
      <c r="C58" s="58"/>
      <c r="D58" s="58"/>
      <c r="E58" s="58"/>
      <c r="F58" s="45" t="str">
        <f>CONCATENATE("5x")&amp;ROUND((I22*0.75)/$F$18,0/5)*$F$18</f>
        <v>5x70</v>
      </c>
      <c r="G58" s="58"/>
      <c r="H58" s="59" t="s">
        <v>27</v>
      </c>
      <c r="I58" s="42"/>
      <c r="J58"/>
      <c r="K58"/>
      <c r="L58"/>
      <c r="M58"/>
      <c r="N58"/>
      <c r="O58" s="52"/>
      <c r="P58" s="52"/>
      <c r="Q58" s="52"/>
      <c r="IT58" s="4"/>
      <c r="IV58" s="4"/>
    </row>
    <row r="59" spans="1:256" ht="12.75">
      <c r="A59"/>
      <c r="B59" s="47"/>
      <c r="C59" s="58"/>
      <c r="D59" s="58"/>
      <c r="E59" s="58"/>
      <c r="F59" s="45" t="str">
        <f>CONCATENATE("3x")&amp;ROUND((I22*0.85)/$F$18,0/5)*$F$18</f>
        <v>3x75</v>
      </c>
      <c r="G59" s="58"/>
      <c r="H59" s="59" t="s">
        <v>27</v>
      </c>
      <c r="I59" s="42"/>
      <c r="J59"/>
      <c r="K59"/>
      <c r="L59"/>
      <c r="M59"/>
      <c r="N59"/>
      <c r="O59" s="52"/>
      <c r="P59" s="52"/>
      <c r="Q59" s="52"/>
      <c r="IT59" s="4"/>
      <c r="IV59" s="4"/>
    </row>
    <row r="60" spans="1:256" ht="12.75">
      <c r="A60"/>
      <c r="B60" s="47"/>
      <c r="C60" s="58"/>
      <c r="D60" s="58"/>
      <c r="E60" s="58"/>
      <c r="F60" s="48" t="str">
        <f>CONCATENATE("&gt;1x")&amp;ROUND((I22*0.95)/$F$18,0/5)*$F$18</f>
        <v>&gt;1x85</v>
      </c>
      <c r="G60" s="58"/>
      <c r="H60" s="59" t="s">
        <v>27</v>
      </c>
      <c r="I60" s="42"/>
      <c r="J60"/>
      <c r="K60"/>
      <c r="L60"/>
      <c r="M60"/>
      <c r="N60"/>
      <c r="O60" s="52"/>
      <c r="P60" s="52"/>
      <c r="Q60" s="52"/>
      <c r="IT60" s="4"/>
      <c r="IV60" s="4"/>
    </row>
    <row r="61" spans="1:256" ht="12.75">
      <c r="A61"/>
      <c r="B61" s="47"/>
      <c r="C61" s="49"/>
      <c r="D61" s="49"/>
      <c r="E61" s="49"/>
      <c r="F61" s="49"/>
      <c r="G61" s="49"/>
      <c r="H61" s="49"/>
      <c r="I61" s="42"/>
      <c r="J61"/>
      <c r="K61"/>
      <c r="L61"/>
      <c r="M61"/>
      <c r="N61"/>
      <c r="O61" s="54"/>
      <c r="P61" s="54"/>
      <c r="Q61" s="54"/>
      <c r="IT61" s="4"/>
      <c r="IV61" s="4"/>
    </row>
    <row r="62" spans="1:256" ht="12.75">
      <c r="A62"/>
      <c r="B62" s="44" t="str">
        <f>D23</f>
        <v>Squat</v>
      </c>
      <c r="C62" s="58"/>
      <c r="D62" s="58"/>
      <c r="E62" s="45" t="s">
        <v>19</v>
      </c>
      <c r="F62" s="58"/>
      <c r="G62" s="58"/>
      <c r="H62" s="59" t="s">
        <v>27</v>
      </c>
      <c r="I62" s="42"/>
      <c r="J62"/>
      <c r="K62"/>
      <c r="L62"/>
      <c r="M62"/>
      <c r="N62"/>
      <c r="O62" s="51"/>
      <c r="P62" s="51"/>
      <c r="Q62" s="51"/>
      <c r="R62" s="51"/>
      <c r="IV62" s="4"/>
    </row>
    <row r="63" spans="1:256" ht="12.75">
      <c r="A63"/>
      <c r="B63" s="47"/>
      <c r="C63" s="58"/>
      <c r="D63" s="58"/>
      <c r="E63" s="45" t="str">
        <f>CONCATENATE("3x")&amp;ROUND((I23*0.7)/$F$18,0/5)*$F$18</f>
        <v>3x65</v>
      </c>
      <c r="F63" s="58"/>
      <c r="G63" s="58"/>
      <c r="H63" s="59" t="s">
        <v>27</v>
      </c>
      <c r="I63" s="42"/>
      <c r="J63"/>
      <c r="K63"/>
      <c r="L63"/>
      <c r="M63"/>
      <c r="N63"/>
      <c r="O63" s="52"/>
      <c r="P63" s="52"/>
      <c r="Q63" s="52"/>
      <c r="R63" s="52"/>
      <c r="IV63" s="4"/>
    </row>
    <row r="64" spans="1:256" ht="12.75">
      <c r="A64"/>
      <c r="B64" s="47"/>
      <c r="C64" s="58"/>
      <c r="D64" s="58"/>
      <c r="E64" s="45" t="str">
        <f>CONCATENATE("3x")&amp;ROUND((I23*0.8)/$F$18,0/5)*$F$18</f>
        <v>3x70</v>
      </c>
      <c r="F64" s="58"/>
      <c r="G64" s="58"/>
      <c r="H64" s="59" t="s">
        <v>27</v>
      </c>
      <c r="I64" s="42"/>
      <c r="J64"/>
      <c r="K64"/>
      <c r="L64"/>
      <c r="M64"/>
      <c r="N64"/>
      <c r="O64" s="52"/>
      <c r="P64" s="52"/>
      <c r="Q64" s="52"/>
      <c r="R64" s="52"/>
      <c r="IV64" s="4"/>
    </row>
    <row r="65" spans="1:256" ht="12.75">
      <c r="A65"/>
      <c r="B65" s="47"/>
      <c r="C65" s="58"/>
      <c r="D65" s="58"/>
      <c r="E65" s="48" t="str">
        <f>CONCATENATE("&gt;3x")&amp;ROUND((I23*0.9)/$F$18,0/5)*$F$18</f>
        <v>&gt;3x80</v>
      </c>
      <c r="F65" s="58"/>
      <c r="G65" s="58"/>
      <c r="H65" s="59" t="s">
        <v>27</v>
      </c>
      <c r="I65" s="42"/>
      <c r="J65"/>
      <c r="K65"/>
      <c r="L65"/>
      <c r="M65"/>
      <c r="N65"/>
      <c r="O65" s="52"/>
      <c r="P65" s="52"/>
      <c r="Q65" s="52"/>
      <c r="R65" s="52"/>
      <c r="IV65" s="4"/>
    </row>
    <row r="66" spans="1:255" s="4" customFormat="1" ht="12.75">
      <c r="A66"/>
      <c r="B66" s="53" t="s">
        <v>28</v>
      </c>
      <c r="C66" s="41"/>
      <c r="D66" s="41"/>
      <c r="E66" s="41"/>
      <c r="F66" s="41"/>
      <c r="G66" s="41"/>
      <c r="H66" s="41"/>
      <c r="I66" s="42"/>
      <c r="J66"/>
      <c r="K66"/>
      <c r="L66"/>
      <c r="M66"/>
      <c r="N66"/>
      <c r="IU66" s="1"/>
    </row>
    <row r="67" spans="1:256" ht="12.75">
      <c r="A67"/>
      <c r="B67" s="44" t="str">
        <f>D20</f>
        <v>Mil. Press</v>
      </c>
      <c r="C67" s="58"/>
      <c r="D67" s="58"/>
      <c r="E67" s="45" t="s">
        <v>19</v>
      </c>
      <c r="F67" s="58"/>
      <c r="G67" s="58"/>
      <c r="H67" s="59" t="s">
        <v>27</v>
      </c>
      <c r="I67" s="42"/>
      <c r="J67"/>
      <c r="K67"/>
      <c r="L67"/>
      <c r="M67"/>
      <c r="N67"/>
      <c r="O67" s="4"/>
      <c r="P67" s="61"/>
      <c r="Q67" s="61"/>
      <c r="R67" s="61"/>
      <c r="S67" s="61"/>
      <c r="IV67" s="4"/>
    </row>
    <row r="68" spans="1:256" ht="12.75">
      <c r="A68"/>
      <c r="B68" s="47"/>
      <c r="C68" s="58"/>
      <c r="D68" s="58"/>
      <c r="E68" s="45" t="str">
        <f>CONCATENATE("5x")&amp;ROUND((I20*0.75)/$F$18,0/5)*$F$18</f>
        <v>5x70</v>
      </c>
      <c r="F68" s="58"/>
      <c r="G68" s="58"/>
      <c r="H68" s="59" t="s">
        <v>27</v>
      </c>
      <c r="I68" s="42"/>
      <c r="J68"/>
      <c r="K68"/>
      <c r="L68"/>
      <c r="M68"/>
      <c r="N68"/>
      <c r="O68" s="52"/>
      <c r="P68" s="52"/>
      <c r="Q68" s="52"/>
      <c r="R68" s="52"/>
      <c r="IV68" s="4"/>
    </row>
    <row r="69" spans="1:256" ht="12.75">
      <c r="A69"/>
      <c r="B69" s="47"/>
      <c r="C69" s="58"/>
      <c r="D69" s="58"/>
      <c r="E69" s="45" t="str">
        <f>CONCATENATE("3x")&amp;ROUND((I20*0.85)/$F$18,0/5)*$F$18</f>
        <v>3x75</v>
      </c>
      <c r="F69" s="58"/>
      <c r="G69" s="58"/>
      <c r="H69" s="59" t="s">
        <v>27</v>
      </c>
      <c r="I69" s="42"/>
      <c r="J69"/>
      <c r="K69"/>
      <c r="L69"/>
      <c r="M69"/>
      <c r="N69"/>
      <c r="O69" s="52"/>
      <c r="P69" s="52"/>
      <c r="Q69" s="52"/>
      <c r="R69" s="52"/>
      <c r="IV69" s="4"/>
    </row>
    <row r="70" spans="1:256" ht="12.75">
      <c r="A70"/>
      <c r="B70" s="47"/>
      <c r="C70" s="58"/>
      <c r="D70" s="58"/>
      <c r="E70" s="48" t="str">
        <f>CONCATENATE("&gt;1x")&amp;ROUND((I20*0.95)/$F$18,0/5)*$F$18</f>
        <v>&gt;1x85</v>
      </c>
      <c r="F70" s="58"/>
      <c r="G70" s="58"/>
      <c r="H70" s="59" t="s">
        <v>27</v>
      </c>
      <c r="I70" s="42"/>
      <c r="J70"/>
      <c r="K70"/>
      <c r="L70"/>
      <c r="M70"/>
      <c r="N70"/>
      <c r="O70" s="52"/>
      <c r="P70" s="52"/>
      <c r="Q70" s="52"/>
      <c r="R70" s="52"/>
      <c r="IV70" s="4"/>
    </row>
    <row r="71" spans="1:256" ht="12.75">
      <c r="A71"/>
      <c r="B71" s="47"/>
      <c r="C71" s="49"/>
      <c r="D71" s="49"/>
      <c r="E71" s="49"/>
      <c r="F71" s="49"/>
      <c r="G71" s="49"/>
      <c r="H71" s="49"/>
      <c r="I71" s="42"/>
      <c r="J71"/>
      <c r="K71"/>
      <c r="L71"/>
      <c r="M71"/>
      <c r="N71"/>
      <c r="O71" s="54"/>
      <c r="P71" s="54"/>
      <c r="Q71" s="54"/>
      <c r="R71" s="54"/>
      <c r="IV71" s="4"/>
    </row>
    <row r="72" spans="1:256" ht="12.75">
      <c r="A72"/>
      <c r="B72" s="44" t="str">
        <f>D21</f>
        <v>Deadlift</v>
      </c>
      <c r="C72" s="58"/>
      <c r="D72" s="45" t="s">
        <v>19</v>
      </c>
      <c r="E72" s="58"/>
      <c r="F72" s="58"/>
      <c r="G72" s="58"/>
      <c r="H72" s="59" t="s">
        <v>27</v>
      </c>
      <c r="I72" s="42"/>
      <c r="J72"/>
      <c r="K72"/>
      <c r="L72"/>
      <c r="M72"/>
      <c r="N72"/>
      <c r="O72" s="51"/>
      <c r="P72" s="51"/>
      <c r="Q72" s="51"/>
      <c r="R72" s="51"/>
      <c r="IV72" s="4"/>
    </row>
    <row r="73" spans="1:256" ht="12.75">
      <c r="A73"/>
      <c r="B73" s="47"/>
      <c r="C73" s="58"/>
      <c r="D73" s="45" t="str">
        <f>CONCATENATE("3x")&amp;ROUND((I21*0.7)/$F$18,0/5)*$F$18</f>
        <v>3x65</v>
      </c>
      <c r="E73" s="58"/>
      <c r="F73" s="58"/>
      <c r="G73" s="58"/>
      <c r="H73" s="59" t="s">
        <v>27</v>
      </c>
      <c r="I73" s="42"/>
      <c r="J73"/>
      <c r="K73"/>
      <c r="L73"/>
      <c r="M73"/>
      <c r="N73"/>
      <c r="O73" s="52"/>
      <c r="P73" s="52"/>
      <c r="Q73" s="52"/>
      <c r="R73" s="52"/>
      <c r="IV73" s="4"/>
    </row>
    <row r="74" spans="1:256" ht="12.75">
      <c r="A74"/>
      <c r="B74" s="47"/>
      <c r="C74" s="58"/>
      <c r="D74" s="45" t="str">
        <f>CONCATENATE("3x")&amp;ROUND((I21*0.8)/$F$18,0/5)*$F$18</f>
        <v>3x70</v>
      </c>
      <c r="E74" s="58"/>
      <c r="F74" s="58"/>
      <c r="G74" s="58"/>
      <c r="H74" s="59" t="s">
        <v>27</v>
      </c>
      <c r="I74" s="42"/>
      <c r="J74"/>
      <c r="K74"/>
      <c r="L74"/>
      <c r="M74"/>
      <c r="N74"/>
      <c r="O74" s="52"/>
      <c r="P74" s="52"/>
      <c r="Q74" s="52"/>
      <c r="R74" s="52"/>
      <c r="IV74" s="4"/>
    </row>
    <row r="75" spans="1:256" ht="12.75">
      <c r="A75"/>
      <c r="B75" s="47"/>
      <c r="C75" s="58"/>
      <c r="D75" s="48" t="str">
        <f>CONCATENATE("&gt;3x")&amp;ROUND((I21*0.9)/$F$18,0/5)*$F$18</f>
        <v>&gt;3x80</v>
      </c>
      <c r="E75" s="58"/>
      <c r="F75" s="58"/>
      <c r="G75" s="58"/>
      <c r="H75" s="59" t="s">
        <v>27</v>
      </c>
      <c r="I75" s="42"/>
      <c r="J75"/>
      <c r="K75"/>
      <c r="L75"/>
      <c r="M75"/>
      <c r="N75"/>
      <c r="O75" s="52"/>
      <c r="P75" s="52"/>
      <c r="Q75" s="52"/>
      <c r="R75" s="52"/>
      <c r="IV75" s="4"/>
    </row>
    <row r="76" spans="1:256" ht="12.75">
      <c r="A76"/>
      <c r="B76" s="47"/>
      <c r="C76" s="49"/>
      <c r="D76" s="49"/>
      <c r="E76" s="49"/>
      <c r="F76" s="49"/>
      <c r="G76" s="49"/>
      <c r="H76" s="49"/>
      <c r="I76" s="42"/>
      <c r="J76"/>
      <c r="K76"/>
      <c r="L76"/>
      <c r="M76"/>
      <c r="N76"/>
      <c r="O76" s="54"/>
      <c r="P76" s="54"/>
      <c r="Q76" s="54"/>
      <c r="R76" s="54"/>
      <c r="IV76" s="4"/>
    </row>
    <row r="77" spans="1:256" ht="12.75">
      <c r="A77"/>
      <c r="B77" s="44" t="str">
        <f>D22</f>
        <v>Bench Press</v>
      </c>
      <c r="C77" s="45" t="s">
        <v>19</v>
      </c>
      <c r="D77" s="58"/>
      <c r="E77" s="58"/>
      <c r="F77" s="58"/>
      <c r="G77" s="45" t="s">
        <v>19</v>
      </c>
      <c r="H77" s="59" t="s">
        <v>27</v>
      </c>
      <c r="I77" s="42"/>
      <c r="J77"/>
      <c r="K77"/>
      <c r="L77"/>
      <c r="M77"/>
      <c r="N77"/>
      <c r="O77" s="51"/>
      <c r="P77" s="51"/>
      <c r="Q77" s="51"/>
      <c r="R77" s="51"/>
      <c r="IV77" s="4"/>
    </row>
    <row r="78" spans="1:256" ht="12.75">
      <c r="A78"/>
      <c r="B78" s="47"/>
      <c r="C78" s="45" t="str">
        <f>CONCATENATE("5x")&amp;ROUND((I22*0.65)/$F$18,0/5)*$F$18</f>
        <v>5x60</v>
      </c>
      <c r="D78" s="58"/>
      <c r="E78" s="58"/>
      <c r="F78" s="58"/>
      <c r="G78" s="45" t="str">
        <f>CONCATENATE("5x")&amp;ROUND((I22*0.4)/$F$18,0/5)*$F$18</f>
        <v>5x35</v>
      </c>
      <c r="H78" s="59" t="s">
        <v>27</v>
      </c>
      <c r="I78" s="42"/>
      <c r="J78"/>
      <c r="K78"/>
      <c r="L78"/>
      <c r="M78"/>
      <c r="N78"/>
      <c r="O78" s="52"/>
      <c r="P78" s="52"/>
      <c r="Q78" s="52"/>
      <c r="R78" s="52"/>
      <c r="IV78" s="4"/>
    </row>
    <row r="79" spans="1:256" ht="12.75">
      <c r="A79"/>
      <c r="B79" s="47"/>
      <c r="C79" s="45" t="str">
        <f>CONCATENATE("5x")&amp;ROUND((I22*0.75)/$F$18,0/5)*$F$18</f>
        <v>5x70</v>
      </c>
      <c r="D79" s="58"/>
      <c r="E79" s="58"/>
      <c r="F79" s="58"/>
      <c r="G79" s="45" t="str">
        <f>CONCATENATE("5x")&amp;ROUND((I22*0.5)/$F$18,0/5)*$F$18</f>
        <v>5x45</v>
      </c>
      <c r="H79" s="59" t="s">
        <v>27</v>
      </c>
      <c r="I79" s="42"/>
      <c r="J79"/>
      <c r="K79"/>
      <c r="L79"/>
      <c r="M79"/>
      <c r="N79"/>
      <c r="O79" s="52"/>
      <c r="P79" s="52"/>
      <c r="Q79" s="52"/>
      <c r="R79" s="52"/>
      <c r="IV79" s="4"/>
    </row>
    <row r="80" spans="1:256" ht="12.75">
      <c r="A80"/>
      <c r="B80" s="47"/>
      <c r="C80" s="48" t="str">
        <f>CONCATENATE("&gt;5x")&amp;ROUND((I22*0.85)/$F$18,0/5)*$F$18</f>
        <v>&gt;5x75</v>
      </c>
      <c r="D80" s="58"/>
      <c r="E80" s="58"/>
      <c r="F80" s="58"/>
      <c r="G80" s="48" t="str">
        <f>CONCATENATE("5x")&amp;ROUND((I22*0.6)/$F$18,0/5)*$F$18</f>
        <v>5x55</v>
      </c>
      <c r="H80" s="59" t="s">
        <v>27</v>
      </c>
      <c r="I80" s="42"/>
      <c r="J80"/>
      <c r="K80"/>
      <c r="L80"/>
      <c r="M80"/>
      <c r="N80"/>
      <c r="O80" s="52"/>
      <c r="P80" s="52"/>
      <c r="Q80" s="52"/>
      <c r="R80" s="52"/>
      <c r="IV80" s="4"/>
    </row>
    <row r="81" spans="1:256" ht="12.75">
      <c r="A81"/>
      <c r="B81" s="47"/>
      <c r="C81" s="49"/>
      <c r="D81" s="49"/>
      <c r="E81" s="49"/>
      <c r="F81" s="49"/>
      <c r="G81" s="49"/>
      <c r="H81" s="49"/>
      <c r="I81" s="42"/>
      <c r="J81"/>
      <c r="K81"/>
      <c r="L81"/>
      <c r="M81"/>
      <c r="N81"/>
      <c r="O81" s="54"/>
      <c r="P81" s="54"/>
      <c r="Q81" s="54"/>
      <c r="R81" s="54"/>
      <c r="IV81" s="4"/>
    </row>
    <row r="82" spans="1:256" ht="12.75">
      <c r="A82"/>
      <c r="B82" s="44" t="str">
        <f>D23</f>
        <v>Squat</v>
      </c>
      <c r="C82" s="58"/>
      <c r="D82" s="58"/>
      <c r="E82" s="58"/>
      <c r="F82" s="45" t="s">
        <v>19</v>
      </c>
      <c r="G82" s="58"/>
      <c r="H82" s="59" t="s">
        <v>27</v>
      </c>
      <c r="I82" s="42"/>
      <c r="J82"/>
      <c r="K82"/>
      <c r="L82"/>
      <c r="M82"/>
      <c r="N82"/>
      <c r="O82" s="51"/>
      <c r="P82" s="51"/>
      <c r="Q82" s="51"/>
      <c r="R82" s="51"/>
      <c r="IV82" s="4"/>
    </row>
    <row r="83" spans="1:256" ht="12.75">
      <c r="A83"/>
      <c r="B83" s="47"/>
      <c r="C83" s="58"/>
      <c r="D83" s="58"/>
      <c r="E83" s="58"/>
      <c r="F83" s="45" t="str">
        <f>CONCATENATE("5x")&amp;ROUND((I23*0.75)/$F$18,0/5)*$F$18</f>
        <v>5x70</v>
      </c>
      <c r="G83" s="58"/>
      <c r="H83" s="59" t="s">
        <v>27</v>
      </c>
      <c r="I83" s="42"/>
      <c r="J83"/>
      <c r="K83"/>
      <c r="L83"/>
      <c r="M83"/>
      <c r="N83"/>
      <c r="O83" s="52"/>
      <c r="P83" s="52"/>
      <c r="Q83" s="52"/>
      <c r="R83" s="52"/>
      <c r="IV83" s="4"/>
    </row>
    <row r="84" spans="1:256" ht="12.75">
      <c r="A84"/>
      <c r="B84" s="47"/>
      <c r="C84" s="58"/>
      <c r="D84" s="58"/>
      <c r="E84" s="58"/>
      <c r="F84" s="45" t="str">
        <f>CONCATENATE("3x")&amp;ROUND((I23*0.85)/$F$18,0/5)*$F$18</f>
        <v>3x75</v>
      </c>
      <c r="G84" s="58"/>
      <c r="H84" s="59" t="s">
        <v>27</v>
      </c>
      <c r="I84" s="42"/>
      <c r="J84"/>
      <c r="K84"/>
      <c r="L84"/>
      <c r="M84"/>
      <c r="N84"/>
      <c r="O84" s="52"/>
      <c r="P84" s="52"/>
      <c r="Q84" s="52"/>
      <c r="R84" s="52"/>
      <c r="IV84" s="4"/>
    </row>
    <row r="85" spans="1:256" ht="12.75">
      <c r="A85"/>
      <c r="B85" s="55"/>
      <c r="C85" s="60"/>
      <c r="D85" s="60"/>
      <c r="E85" s="60"/>
      <c r="F85" s="48" t="str">
        <f>CONCATENATE("&gt;1x")&amp;ROUND((I23*0.95)/$F$18,0/5)*$F$18</f>
        <v>&gt;1x85</v>
      </c>
      <c r="G85" s="60"/>
      <c r="H85" s="62" t="s">
        <v>27</v>
      </c>
      <c r="I85" s="42"/>
      <c r="J85"/>
      <c r="K85"/>
      <c r="L85"/>
      <c r="M85"/>
      <c r="N85"/>
      <c r="O85" s="52"/>
      <c r="P85" s="52"/>
      <c r="Q85" s="52"/>
      <c r="R85" s="52"/>
      <c r="IV85" s="4"/>
    </row>
    <row r="86" spans="1:256" ht="12.75">
      <c r="A86"/>
      <c r="B86"/>
      <c r="C86" s="42"/>
      <c r="D86" s="42"/>
      <c r="E86" s="42"/>
      <c r="F86" s="42"/>
      <c r="G86" s="42"/>
      <c r="H86" s="42"/>
      <c r="I86" s="42"/>
      <c r="J86"/>
      <c r="O86" s="54"/>
      <c r="P86" s="54"/>
      <c r="Q86" s="54"/>
      <c r="R86" s="54"/>
      <c r="IV86" s="4"/>
    </row>
    <row r="87" spans="1:256" ht="12.75">
      <c r="A87"/>
      <c r="B87" s="42"/>
      <c r="C87" s="42"/>
      <c r="D87" s="42"/>
      <c r="E87" s="42"/>
      <c r="F87" s="42"/>
      <c r="G87" s="42"/>
      <c r="H87" s="42"/>
      <c r="I87"/>
      <c r="J87"/>
      <c r="IV87" s="4"/>
    </row>
    <row r="88" spans="1:256" ht="12.75">
      <c r="A88"/>
      <c r="B88" s="42"/>
      <c r="C88" s="42"/>
      <c r="D88" s="42"/>
      <c r="E88" s="42"/>
      <c r="F88" s="42"/>
      <c r="G88" s="42"/>
      <c r="H88" s="42"/>
      <c r="I88"/>
      <c r="J88"/>
      <c r="IV88" s="4"/>
    </row>
    <row r="89" spans="1:256" ht="12.75">
      <c r="A89"/>
      <c r="B89" s="42"/>
      <c r="C89" s="42"/>
      <c r="D89" s="42"/>
      <c r="E89" s="42"/>
      <c r="F89" s="42"/>
      <c r="G89" s="42"/>
      <c r="H89" s="42"/>
      <c r="I89"/>
      <c r="J89"/>
      <c r="IV89" s="4"/>
    </row>
    <row r="90" spans="3:256" ht="12.75">
      <c r="C90" s="1"/>
      <c r="IV90" s="4"/>
    </row>
    <row r="91" spans="3:256" ht="12.75">
      <c r="C91" s="1"/>
      <c r="IV91" s="4"/>
    </row>
    <row r="92" spans="3:256" ht="12.75">
      <c r="C92" s="1"/>
      <c r="IV92" s="4"/>
    </row>
    <row r="93" ht="12.75">
      <c r="C93" s="1"/>
    </row>
    <row r="94" ht="12.75">
      <c r="C94" s="1"/>
    </row>
  </sheetData>
  <mergeCells count="5">
    <mergeCell ref="E16:H16"/>
    <mergeCell ref="A1:L3"/>
    <mergeCell ref="A4:L5"/>
    <mergeCell ref="B7:K13"/>
    <mergeCell ref="E15:H15"/>
  </mergeCells>
  <hyperlinks>
    <hyperlink ref="E15" r:id="rId1" display="5/3/1 for Raw Strength by Jim Wendler"/>
    <hyperlink ref="E16" r:id="rId2" display="Write-up for Jim Wendler's 5/3/1 Progra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workbookViewId="0" topLeftCell="A1">
      <selection activeCell="A45" sqref="A45"/>
    </sheetView>
  </sheetViews>
  <sheetFormatPr defaultColWidth="11.421875" defaultRowHeight="12.75"/>
  <cols>
    <col min="1" max="1" width="14.28125" style="1" customWidth="1"/>
    <col min="2" max="2" width="14.140625" style="1" customWidth="1"/>
    <col min="3" max="3" width="13.00390625" style="2" customWidth="1"/>
    <col min="4" max="5" width="14.28125" style="1" customWidth="1"/>
    <col min="6" max="6" width="12.421875" style="1" customWidth="1"/>
    <col min="7" max="7" width="12.7109375" style="1" customWidth="1"/>
    <col min="8" max="8" width="11.8515625" style="1" customWidth="1"/>
    <col min="9" max="9" width="12.8515625" style="1" customWidth="1"/>
    <col min="10" max="12" width="11.421875" style="1" customWidth="1"/>
    <col min="13" max="14" width="11.28125" style="1" customWidth="1"/>
    <col min="15" max="20" width="11.421875" style="1" customWidth="1"/>
    <col min="21" max="16384" width="9.00390625" style="1" customWidth="1"/>
  </cols>
  <sheetData>
    <row r="1" spans="1:12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1" ht="12.75" customHeight="1">
      <c r="B7" s="65" t="s">
        <v>2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2.75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1" ht="12.7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1" ht="12.75"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2:11" ht="12.75"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5:8" ht="12.75">
      <c r="E14" s="4"/>
      <c r="F14" s="2"/>
      <c r="G14" s="2"/>
      <c r="H14" s="2"/>
    </row>
    <row r="15" spans="2:8" ht="12.75">
      <c r="B15" s="1" t="s">
        <v>3</v>
      </c>
      <c r="E15" s="66" t="s">
        <v>4</v>
      </c>
      <c r="F15" s="66"/>
      <c r="G15" s="66"/>
      <c r="H15" s="66"/>
    </row>
    <row r="16" spans="3:11" ht="12.75">
      <c r="C16" s="5"/>
      <c r="D16" s="5"/>
      <c r="E16" s="67" t="s">
        <v>5</v>
      </c>
      <c r="F16" s="67"/>
      <c r="G16" s="67"/>
      <c r="H16" s="67"/>
      <c r="I16" s="5"/>
      <c r="J16" s="5"/>
      <c r="K16" s="5"/>
    </row>
    <row r="17" ht="12.75"/>
    <row r="18" spans="2:11" ht="12.75">
      <c r="B18" s="6"/>
      <c r="C18" s="7"/>
      <c r="D18" s="8" t="s">
        <v>6</v>
      </c>
      <c r="E18" s="9"/>
      <c r="F18" s="10">
        <v>5</v>
      </c>
      <c r="G18" s="11"/>
      <c r="H18" s="12"/>
      <c r="I18" s="12"/>
      <c r="J18" s="13"/>
      <c r="K18" s="14"/>
    </row>
    <row r="19" spans="2:11" ht="12.75">
      <c r="B19" s="15"/>
      <c r="C19" s="16"/>
      <c r="D19" s="17"/>
      <c r="E19" s="18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1"/>
      <c r="K19" s="22"/>
    </row>
    <row r="20" spans="2:11" ht="12.75">
      <c r="B20" s="15"/>
      <c r="C20" s="16"/>
      <c r="D20" s="23" t="s">
        <v>15</v>
      </c>
      <c r="E20" s="24">
        <v>100</v>
      </c>
      <c r="F20" s="10">
        <v>1</v>
      </c>
      <c r="G20" s="25">
        <f>(E20)/(1.0278-(0.0278*F20))</f>
        <v>100</v>
      </c>
      <c r="H20" s="26">
        <f>ROUND((G20*(1.0278-(0.0278*5)))/$F$18,0/5)*$F$18</f>
        <v>90</v>
      </c>
      <c r="I20" s="26">
        <f>0.9*G20</f>
        <v>90</v>
      </c>
      <c r="J20" s="21"/>
      <c r="K20" s="22"/>
    </row>
    <row r="21" spans="2:11" ht="12.75">
      <c r="B21" s="15"/>
      <c r="C21" s="16"/>
      <c r="D21" s="27" t="s">
        <v>14</v>
      </c>
      <c r="E21" s="28">
        <v>100</v>
      </c>
      <c r="F21" s="28">
        <v>1</v>
      </c>
      <c r="G21" s="29">
        <f>(E21)/(1.0278-(0.0278*F21))</f>
        <v>100</v>
      </c>
      <c r="H21" s="30">
        <f>ROUND((G21*(1.0278-(0.0278*5)))/$F$18,0/5)*$F$18</f>
        <v>90</v>
      </c>
      <c r="I21" s="30">
        <f>0.9*G21</f>
        <v>90</v>
      </c>
      <c r="J21" s="21"/>
      <c r="K21" s="22"/>
    </row>
    <row r="22" spans="2:11" ht="12.75">
      <c r="B22" s="15"/>
      <c r="C22" s="16"/>
      <c r="D22" s="27" t="s">
        <v>13</v>
      </c>
      <c r="E22" s="28">
        <v>100</v>
      </c>
      <c r="F22" s="28">
        <v>1</v>
      </c>
      <c r="G22" s="29">
        <f>(E22)/(1.0278-(0.0278*F22))</f>
        <v>100</v>
      </c>
      <c r="H22" s="30">
        <f>ROUND((G22*(1.0278-(0.0278*5)))/$F$18,0/5)*$F$18</f>
        <v>90</v>
      </c>
      <c r="I22" s="30">
        <f>0.9*G22</f>
        <v>90</v>
      </c>
      <c r="J22" s="21"/>
      <c r="K22" s="22"/>
    </row>
    <row r="23" spans="2:11" ht="12.75">
      <c r="B23" s="31"/>
      <c r="C23" s="32"/>
      <c r="D23" s="33" t="s">
        <v>12</v>
      </c>
      <c r="E23" s="34">
        <v>100</v>
      </c>
      <c r="F23" s="34">
        <v>1</v>
      </c>
      <c r="G23" s="35">
        <f>(E23)/(1.0278-(0.0278*F23))</f>
        <v>100</v>
      </c>
      <c r="H23" s="36">
        <f>ROUND((G23*(1.0278-(0.0278*5)))/$F$18,0/5)*$F$18</f>
        <v>90</v>
      </c>
      <c r="I23" s="36">
        <f>0.9*G23</f>
        <v>90</v>
      </c>
      <c r="J23" s="37"/>
      <c r="K23" s="38"/>
    </row>
    <row r="25" spans="1:11" ht="12.75">
      <c r="A25"/>
      <c r="B25"/>
      <c r="C25"/>
      <c r="E25" s="39"/>
      <c r="F25" s="39"/>
      <c r="G25" s="39"/>
      <c r="H25" s="39"/>
      <c r="I25"/>
      <c r="J25"/>
      <c r="K25" s="39"/>
    </row>
    <row r="26" spans="1:21" ht="12.75">
      <c r="A26"/>
      <c r="B26"/>
      <c r="C26"/>
      <c r="D26"/>
      <c r="E26" s="40" t="s">
        <v>24</v>
      </c>
      <c r="F26" s="41" t="s">
        <v>16</v>
      </c>
      <c r="G26" s="41" t="s">
        <v>20</v>
      </c>
      <c r="H26" s="41" t="s">
        <v>17</v>
      </c>
      <c r="I26" s="41" t="s">
        <v>21</v>
      </c>
      <c r="J26"/>
      <c r="K26"/>
      <c r="L26" s="42"/>
      <c r="M26"/>
      <c r="N26"/>
      <c r="O26"/>
      <c r="P26"/>
      <c r="Q26"/>
      <c r="R26" s="43"/>
      <c r="S26" s="43"/>
      <c r="T26" s="43"/>
      <c r="U26" s="43"/>
    </row>
    <row r="27" spans="1:21" ht="12.75">
      <c r="A27"/>
      <c r="B27"/>
      <c r="C27"/>
      <c r="D27"/>
      <c r="E27" s="44" t="str">
        <f>D20</f>
        <v>Mil. Press</v>
      </c>
      <c r="F27" s="45" t="s">
        <v>19</v>
      </c>
      <c r="G27" s="45" t="s">
        <v>19</v>
      </c>
      <c r="H27" s="45" t="s">
        <v>19</v>
      </c>
      <c r="I27" s="45" t="s">
        <v>19</v>
      </c>
      <c r="J27"/>
      <c r="K27"/>
      <c r="L27" s="42"/>
      <c r="M27"/>
      <c r="N27"/>
      <c r="O27"/>
      <c r="P27"/>
      <c r="Q27"/>
      <c r="R27" s="46"/>
      <c r="S27" s="46"/>
      <c r="T27" s="46"/>
      <c r="U27" s="46"/>
    </row>
    <row r="28" spans="1:21" ht="12.75">
      <c r="A28"/>
      <c r="B28"/>
      <c r="C28"/>
      <c r="D28"/>
      <c r="E28" s="47"/>
      <c r="F28" s="45" t="str">
        <f>CONCATENATE("5x")&amp;ROUND((I20*0.65)/$F$18,0/5)*$F$18</f>
        <v>5x60</v>
      </c>
      <c r="G28" s="45" t="str">
        <f>CONCATENATE("3x")&amp;ROUND((I20*0.7)/$F$18,0/5)*$F$18</f>
        <v>3x65</v>
      </c>
      <c r="H28" s="45" t="str">
        <f>CONCATENATE("5x")&amp;ROUND((I20*0.75)/$F$18,0/5)*$F$18</f>
        <v>5x70</v>
      </c>
      <c r="I28" s="45" t="str">
        <f>CONCATENATE("5x")&amp;ROUND((I20*0.4)/$F$18,0/5)*$F$18</f>
        <v>5x35</v>
      </c>
      <c r="J28"/>
      <c r="K28"/>
      <c r="L28" s="42"/>
      <c r="M28"/>
      <c r="N28"/>
      <c r="O28"/>
      <c r="P28"/>
      <c r="Q28"/>
      <c r="R28" s="46"/>
      <c r="S28" s="46"/>
      <c r="T28" s="46"/>
      <c r="U28" s="46"/>
    </row>
    <row r="29" spans="1:21" ht="12.75">
      <c r="A29"/>
      <c r="B29"/>
      <c r="C29"/>
      <c r="D29"/>
      <c r="E29" s="47"/>
      <c r="F29" s="45" t="str">
        <f>CONCATENATE("5x")&amp;ROUND((I20*0.75)/$F$18,0/5)*$F$18</f>
        <v>5x70</v>
      </c>
      <c r="G29" s="45" t="str">
        <f>CONCATENATE("3x")&amp;ROUND((I20*0.8)/$F$18,0/5)*$F$18</f>
        <v>3x70</v>
      </c>
      <c r="H29" s="45" t="str">
        <f>CONCATENATE("3x")&amp;ROUND((I20*0.85)/$F$18,0/5)*$F$18</f>
        <v>3x75</v>
      </c>
      <c r="I29" s="45" t="str">
        <f>CONCATENATE("5x")&amp;ROUND((I20*0.5)/$F$18,0/5)*$F$18</f>
        <v>5x45</v>
      </c>
      <c r="J29"/>
      <c r="K29"/>
      <c r="L29" s="42"/>
      <c r="M29"/>
      <c r="N29"/>
      <c r="O29"/>
      <c r="P29"/>
      <c r="Q29"/>
      <c r="R29" s="46"/>
      <c r="S29" s="46"/>
      <c r="T29" s="46"/>
      <c r="U29" s="46"/>
    </row>
    <row r="30" spans="1:21" ht="12.75">
      <c r="A30"/>
      <c r="B30"/>
      <c r="C30"/>
      <c r="D30"/>
      <c r="E30" s="47"/>
      <c r="F30" s="48" t="str">
        <f>CONCATENATE("&gt;5x")&amp;ROUND((I20*0.85)/$F$18,0/5)*$F$18</f>
        <v>&gt;5x75</v>
      </c>
      <c r="G30" s="48" t="str">
        <f>CONCATENATE("&gt;3x")&amp;ROUND((I20*0.9)/$F$18,0/5)*$F$18</f>
        <v>&gt;3x80</v>
      </c>
      <c r="H30" s="48" t="str">
        <f>CONCATENATE("&gt;1x")&amp;ROUND((I20*0.95)/$F$18,0/5)*$F$18</f>
        <v>&gt;1x85</v>
      </c>
      <c r="I30" s="48" t="str">
        <f>CONCATENATE("5x")&amp;ROUND((I20*0.6)/$F$18,0/5)*$F$18</f>
        <v>5x55</v>
      </c>
      <c r="J30"/>
      <c r="K30"/>
      <c r="L30" s="42"/>
      <c r="M30"/>
      <c r="N30"/>
      <c r="O30"/>
      <c r="P30"/>
      <c r="Q30"/>
      <c r="R30" s="46"/>
      <c r="S30" s="46"/>
      <c r="T30" s="46"/>
      <c r="U30" s="46"/>
    </row>
    <row r="31" spans="1:21" ht="12.75">
      <c r="A31"/>
      <c r="B31"/>
      <c r="C31"/>
      <c r="D31"/>
      <c r="E31" s="53" t="s">
        <v>25</v>
      </c>
      <c r="F31" s="41"/>
      <c r="G31" s="41"/>
      <c r="H31" s="41"/>
      <c r="I31" s="41"/>
      <c r="J31"/>
      <c r="K31"/>
      <c r="L31" s="42"/>
      <c r="M31"/>
      <c r="N31"/>
      <c r="O31"/>
      <c r="P31"/>
      <c r="Q31"/>
      <c r="R31" s="52"/>
      <c r="S31" s="52"/>
      <c r="T31" s="52"/>
      <c r="U31" s="52"/>
    </row>
    <row r="32" spans="1:21" ht="12.75">
      <c r="A32"/>
      <c r="B32"/>
      <c r="C32"/>
      <c r="D32"/>
      <c r="E32" s="44" t="str">
        <f>D21</f>
        <v>Deadlift</v>
      </c>
      <c r="F32" s="45" t="s">
        <v>19</v>
      </c>
      <c r="G32" s="45" t="s">
        <v>19</v>
      </c>
      <c r="H32" s="45" t="s">
        <v>19</v>
      </c>
      <c r="I32" s="45" t="s">
        <v>19</v>
      </c>
      <c r="J32"/>
      <c r="K32"/>
      <c r="L32" s="42"/>
      <c r="M32"/>
      <c r="N32"/>
      <c r="O32"/>
      <c r="P32"/>
      <c r="Q32"/>
      <c r="R32" s="51"/>
      <c r="S32" s="51"/>
      <c r="T32" s="51"/>
      <c r="U32" s="51"/>
    </row>
    <row r="33" spans="1:22" ht="12.75">
      <c r="A33"/>
      <c r="B33"/>
      <c r="C33"/>
      <c r="D33"/>
      <c r="E33" s="47"/>
      <c r="F33" s="45" t="str">
        <f>CONCATENATE("5x")&amp;ROUND((I21*0.65)/$F$18,0/5)*$F$18</f>
        <v>5x60</v>
      </c>
      <c r="G33" s="45" t="str">
        <f>CONCATENATE("3x")&amp;ROUND((I21*0.7)/$F$18,0/5)*$F$18</f>
        <v>3x65</v>
      </c>
      <c r="H33" s="45" t="str">
        <f>CONCATENATE("5x")&amp;ROUND((I21*0.75)/$F$18,0/5)*$F$18</f>
        <v>5x70</v>
      </c>
      <c r="I33" s="45" t="str">
        <f>CONCATENATE("5x")&amp;ROUND((I21*0.4)/$F$18,0/5)*$F$18</f>
        <v>5x35</v>
      </c>
      <c r="J33"/>
      <c r="K33"/>
      <c r="L33" s="42"/>
      <c r="M33"/>
      <c r="N33"/>
      <c r="O33"/>
      <c r="P33"/>
      <c r="Q33"/>
      <c r="R33" s="4"/>
      <c r="S33" s="52"/>
      <c r="T33" s="52"/>
      <c r="U33" s="52"/>
      <c r="V33" s="52"/>
    </row>
    <row r="34" spans="1:22" ht="12.75">
      <c r="A34"/>
      <c r="B34"/>
      <c r="C34"/>
      <c r="D34"/>
      <c r="E34" s="47"/>
      <c r="F34" s="45" t="str">
        <f>CONCATENATE("5x")&amp;ROUND((I21*0.75)/$F$18,0/5)*$F$18</f>
        <v>5x70</v>
      </c>
      <c r="G34" s="45" t="str">
        <f>CONCATENATE("3x")&amp;ROUND((I21*0.8)/$F$18,0/5)*$F$18</f>
        <v>3x70</v>
      </c>
      <c r="H34" s="45" t="str">
        <f>CONCATENATE("3x")&amp;ROUND((I21*0.85)/$F$18,0/5)*$F$18</f>
        <v>3x75</v>
      </c>
      <c r="I34" s="45" t="str">
        <f>CONCATENATE("5x")&amp;ROUND((I21*0.5)/$F$18,0/5)*$F$18</f>
        <v>5x45</v>
      </c>
      <c r="J34"/>
      <c r="K34"/>
      <c r="L34" s="42"/>
      <c r="M34"/>
      <c r="N34"/>
      <c r="O34"/>
      <c r="P34"/>
      <c r="Q34"/>
      <c r="R34" s="4"/>
      <c r="S34" s="52"/>
      <c r="T34" s="52"/>
      <c r="U34" s="52"/>
      <c r="V34" s="52"/>
    </row>
    <row r="35" spans="1:22" ht="12.75">
      <c r="A35"/>
      <c r="B35"/>
      <c r="C35"/>
      <c r="D35"/>
      <c r="E35" s="47"/>
      <c r="F35" s="48" t="str">
        <f>CONCATENATE("&gt;5x")&amp;ROUND((I21*0.85)/$F$18,0/5)*$F$18</f>
        <v>&gt;5x75</v>
      </c>
      <c r="G35" s="48" t="str">
        <f>CONCATENATE("&gt;3x")&amp;ROUND((I21*0.9)/$F$18,0/5)*$F$18</f>
        <v>&gt;3x80</v>
      </c>
      <c r="H35" s="48" t="str">
        <f>CONCATENATE("&gt;1x")&amp;ROUND((I21*0.95)/$F$18,0/5)*$F$18</f>
        <v>&gt;1x85</v>
      </c>
      <c r="I35" s="48" t="str">
        <f>CONCATENATE("5x")&amp;ROUND((I21*0.6)/$F$18,0/5)*$F$18</f>
        <v>5x55</v>
      </c>
      <c r="J35"/>
      <c r="K35"/>
      <c r="L35" s="42"/>
      <c r="M35"/>
      <c r="N35"/>
      <c r="O35"/>
      <c r="P35"/>
      <c r="Q35"/>
      <c r="R35" s="4"/>
      <c r="S35" s="52"/>
      <c r="T35" s="52"/>
      <c r="U35" s="52"/>
      <c r="V35" s="52"/>
    </row>
    <row r="36" spans="1:17" s="4" customFormat="1" ht="12.75">
      <c r="A36"/>
      <c r="B36"/>
      <c r="C36"/>
      <c r="D36"/>
      <c r="E36" s="53" t="s">
        <v>28</v>
      </c>
      <c r="F36" s="41"/>
      <c r="G36" s="41"/>
      <c r="H36" s="41"/>
      <c r="I36" s="41"/>
      <c r="J36"/>
      <c r="K36"/>
      <c r="L36" s="42"/>
      <c r="M36"/>
      <c r="N36"/>
      <c r="O36"/>
      <c r="P36"/>
      <c r="Q36"/>
    </row>
    <row r="37" spans="1:21" ht="12.75">
      <c r="A37"/>
      <c r="B37"/>
      <c r="C37"/>
      <c r="D37"/>
      <c r="E37" s="44" t="str">
        <f>D22</f>
        <v>Bench Press</v>
      </c>
      <c r="F37" s="45" t="s">
        <v>19</v>
      </c>
      <c r="G37" s="45" t="s">
        <v>19</v>
      </c>
      <c r="H37" s="45" t="s">
        <v>19</v>
      </c>
      <c r="I37" s="45" t="s">
        <v>19</v>
      </c>
      <c r="J37"/>
      <c r="K37"/>
      <c r="L37" s="42"/>
      <c r="M37"/>
      <c r="N37"/>
      <c r="O37"/>
      <c r="P37"/>
      <c r="Q37"/>
      <c r="R37" s="51"/>
      <c r="S37" s="51"/>
      <c r="T37" s="51"/>
      <c r="U37" s="51"/>
    </row>
    <row r="38" spans="1:21" ht="12.75">
      <c r="A38"/>
      <c r="B38"/>
      <c r="C38"/>
      <c r="D38"/>
      <c r="E38" s="47"/>
      <c r="F38" s="45" t="str">
        <f>CONCATENATE("5x")&amp;ROUND((I22*0.65)/$F$18,0/5)*$F$18</f>
        <v>5x60</v>
      </c>
      <c r="G38" s="45" t="str">
        <f>CONCATENATE("3x")&amp;ROUND((I22*0.7)/$F$18,0/5)*$F$18</f>
        <v>3x65</v>
      </c>
      <c r="H38" s="45" t="str">
        <f>CONCATENATE("5x")&amp;ROUND((I22*0.75)/$F$18,0/5)*$F$18</f>
        <v>5x70</v>
      </c>
      <c r="I38" s="45" t="str">
        <f>CONCATENATE("5x")&amp;ROUND((I22*0.4)/$F$18,0/5)*$F$18</f>
        <v>5x35</v>
      </c>
      <c r="J38"/>
      <c r="K38"/>
      <c r="L38" s="42"/>
      <c r="M38"/>
      <c r="N38"/>
      <c r="O38"/>
      <c r="P38"/>
      <c r="Q38"/>
      <c r="R38" s="52"/>
      <c r="S38" s="52"/>
      <c r="T38" s="52"/>
      <c r="U38" s="52"/>
    </row>
    <row r="39" spans="1:21" ht="12.75">
      <c r="A39"/>
      <c r="B39"/>
      <c r="C39"/>
      <c r="D39"/>
      <c r="E39" s="47"/>
      <c r="F39" s="45" t="str">
        <f>CONCATENATE("5x")&amp;ROUND((I22*0.75)/$F$18,0/5)*$F$18</f>
        <v>5x70</v>
      </c>
      <c r="G39" s="45" t="str">
        <f>CONCATENATE("3x")&amp;ROUND((I22*0.8)/$F$18,0/5)*$F$18</f>
        <v>3x70</v>
      </c>
      <c r="H39" s="45" t="str">
        <f>CONCATENATE("3x")&amp;ROUND((I22*0.85)/$F$18,0/5)*$F$18</f>
        <v>3x75</v>
      </c>
      <c r="I39" s="45" t="str">
        <f>CONCATENATE("5x")&amp;ROUND((I22*0.5)/$F$18,0/5)*$F$18</f>
        <v>5x45</v>
      </c>
      <c r="J39"/>
      <c r="K39"/>
      <c r="L39" s="42"/>
      <c r="M39"/>
      <c r="N39"/>
      <c r="O39"/>
      <c r="P39"/>
      <c r="Q39"/>
      <c r="R39" s="52"/>
      <c r="S39" s="52"/>
      <c r="T39" s="52"/>
      <c r="U39" s="52"/>
    </row>
    <row r="40" spans="1:21" ht="12.75">
      <c r="A40"/>
      <c r="B40"/>
      <c r="C40"/>
      <c r="D40"/>
      <c r="E40" s="47"/>
      <c r="F40" s="48" t="str">
        <f>CONCATENATE("&gt;5x")&amp;ROUND((I22*0.85)/$F$18,0/5)*$F$18</f>
        <v>&gt;5x75</v>
      </c>
      <c r="G40" s="48" t="str">
        <f>CONCATENATE("&gt;3x")&amp;ROUND((I22*0.9)/$F$18,0/5)*$F$18</f>
        <v>&gt;3x80</v>
      </c>
      <c r="H40" s="48" t="str">
        <f>CONCATENATE("&gt;1x")&amp;ROUND((I22*0.95)/$F$18,0/5)*$F$18</f>
        <v>&gt;1x85</v>
      </c>
      <c r="I40" s="48" t="str">
        <f>CONCATENATE("5x")&amp;ROUND((I22*0.6)/$F$18,0/5)*$F$18</f>
        <v>5x55</v>
      </c>
      <c r="J40"/>
      <c r="K40"/>
      <c r="L40" s="42"/>
      <c r="M40"/>
      <c r="N40"/>
      <c r="O40"/>
      <c r="P40"/>
      <c r="Q40"/>
      <c r="R40" s="52"/>
      <c r="S40" s="52"/>
      <c r="T40" s="52"/>
      <c r="U40" s="52"/>
    </row>
    <row r="41" spans="1:256" ht="12.75">
      <c r="A41"/>
      <c r="B41"/>
      <c r="C41"/>
      <c r="D41"/>
      <c r="E41" s="53" t="s">
        <v>29</v>
      </c>
      <c r="F41" s="41"/>
      <c r="G41" s="41"/>
      <c r="H41" s="41"/>
      <c r="I41" s="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/>
      <c r="C42"/>
      <c r="D42"/>
      <c r="E42" s="44" t="str">
        <f>D23</f>
        <v>Squat</v>
      </c>
      <c r="F42" s="45" t="s">
        <v>19</v>
      </c>
      <c r="G42" s="45" t="s">
        <v>19</v>
      </c>
      <c r="H42" s="45" t="s">
        <v>19</v>
      </c>
      <c r="I42" s="45" t="s">
        <v>19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/>
      <c r="C43"/>
      <c r="D43"/>
      <c r="E43" s="47"/>
      <c r="F43" s="45" t="str">
        <f>CONCATENATE("5x")&amp;ROUND((I23*0.65)/$F$18,0/5)*$F$18</f>
        <v>5x60</v>
      </c>
      <c r="G43" s="45" t="str">
        <f>CONCATENATE("3x")&amp;ROUND((I23*0.7)/$F$18,0/5)*$F$18</f>
        <v>3x65</v>
      </c>
      <c r="H43" s="45" t="str">
        <f>CONCATENATE("5x")&amp;ROUND((I23*0.75)/$F$18,0/5)*$F$18</f>
        <v>5x70</v>
      </c>
      <c r="I43" s="45" t="str">
        <f>CONCATENATE("5x")&amp;ROUND((I23*0.4)/$F$18,0/5)*$F$18</f>
        <v>5x35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/>
      <c r="C44"/>
      <c r="D44"/>
      <c r="E44" s="47"/>
      <c r="F44" s="45" t="str">
        <f>CONCATENATE("5x")&amp;ROUND((I23*0.75)/$F$18,0/5)*$F$18</f>
        <v>5x70</v>
      </c>
      <c r="G44" s="45" t="str">
        <f>CONCATENATE("3x")&amp;ROUND((I23*0.8)/$F$18,0/5)*$F$18</f>
        <v>3x70</v>
      </c>
      <c r="H44" s="45" t="str">
        <f>CONCATENATE("3x")&amp;ROUND((I23*0.85)/$F$18,0/5)*$F$18</f>
        <v>3x75</v>
      </c>
      <c r="I44" s="45" t="str">
        <f>CONCATENATE("5x")&amp;ROUND((I23*0.5)/$F$18,0/5)*$F$18</f>
        <v>5x45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/>
      <c r="C45"/>
      <c r="D45"/>
      <c r="E45" s="55"/>
      <c r="F45" s="48" t="str">
        <f>CONCATENATE("&gt;5x")&amp;ROUND((I23*0.85)/$F$18,0/5)*$F$18</f>
        <v>&gt;5x75</v>
      </c>
      <c r="G45" s="48" t="str">
        <f>CONCATENATE("&gt;3x")&amp;ROUND((I23*0.9)/$F$18,0/5)*$F$18</f>
        <v>&gt;3x80</v>
      </c>
      <c r="H45" s="48" t="str">
        <f>CONCATENATE("&gt;1x")&amp;ROUND((I23*0.95)/$F$18,0/5)*$F$18</f>
        <v>&gt;1x85</v>
      </c>
      <c r="I45" s="48" t="str">
        <f>CONCATENATE("5x")&amp;ROUND((I23*0.6)/$F$18,0/5)*$F$18</f>
        <v>5x55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</sheetData>
  <mergeCells count="5">
    <mergeCell ref="E16:H16"/>
    <mergeCell ref="A1:L3"/>
    <mergeCell ref="A4:L5"/>
    <mergeCell ref="B7:K13"/>
    <mergeCell ref="E15:H15"/>
  </mergeCells>
  <hyperlinks>
    <hyperlink ref="E15" r:id="rId1" display="5/3/1 for Raw Strength by Jim Wendler"/>
    <hyperlink ref="E16" r:id="rId2" display="Write-up for Jim Wendler's 5/3/1 Progra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